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9320" windowHeight="6555" tabRatio="819" activeTab="1"/>
  </bookViews>
  <sheets>
    <sheet name="ПАНЕЛИ Лепсе и ГЛ  КРУПНО" sheetId="1" r:id="rId1"/>
    <sheet name="калитки ворота " sheetId="2" r:id="rId2"/>
    <sheet name="Лист1" sheetId="3" r:id="rId3"/>
  </sheets>
  <definedNames>
    <definedName name="_xlnm.Print_Area" localSheetId="1">'калитки ворота '!$B$1:$J$46</definedName>
    <definedName name="_xlnm.Print_Area" localSheetId="0">'ПАНЕЛИ Лепсе и ГЛ  КРУПНО'!$A$1:$M$51</definedName>
  </definedNames>
  <calcPr fullCalcOnLoad="1"/>
</workbook>
</file>

<file path=xl/sharedStrings.xml><?xml version="1.0" encoding="utf-8"?>
<sst xmlns="http://schemas.openxmlformats.org/spreadsheetml/2006/main" count="295" uniqueCount="95">
  <si>
    <t>Ед. изм.</t>
  </si>
  <si>
    <t>Цена с НДС руб.</t>
  </si>
  <si>
    <t>шт.</t>
  </si>
  <si>
    <t>уп.</t>
  </si>
  <si>
    <t>Высота</t>
  </si>
  <si>
    <t>Длина</t>
  </si>
  <si>
    <t>ячейка</t>
  </si>
  <si>
    <t>200х50</t>
  </si>
  <si>
    <t>3 скобы</t>
  </si>
  <si>
    <t>Примечание</t>
  </si>
  <si>
    <t>комп.</t>
  </si>
  <si>
    <t>Аксессуары</t>
  </si>
  <si>
    <t>40х60</t>
  </si>
  <si>
    <t>40x50</t>
  </si>
  <si>
    <t>ширина карты</t>
  </si>
  <si>
    <t>длина карты</t>
  </si>
  <si>
    <t xml:space="preserve">кв.м. </t>
  </si>
  <si>
    <t>ширина, мм</t>
  </si>
  <si>
    <t>высота, мм</t>
  </si>
  <si>
    <t>Комплект крепления № 2 М8-80 ПВД (Планка с ПП, прокладка, болт, шайба гайка)</t>
  </si>
  <si>
    <t>Ворота</t>
  </si>
  <si>
    <t>Калитка</t>
  </si>
  <si>
    <t>Цена от 100 т.р.</t>
  </si>
  <si>
    <t>Цена от 200 т.р.</t>
  </si>
  <si>
    <t>Цена за 1 м.п.руб.</t>
  </si>
  <si>
    <t>200х55</t>
  </si>
  <si>
    <t xml:space="preserve">Ворота распашные оцинкованные в ПП с замком Locinox с ПП </t>
  </si>
  <si>
    <t xml:space="preserve">Калитка металлическая оцинкованная с замком Locinox с ПП </t>
  </si>
  <si>
    <t>55х62</t>
  </si>
  <si>
    <t>Ø провол.</t>
  </si>
  <si>
    <t>Столб оцинкованный  в ПОЛИМЕРЕ - зелёный мох с отверстиями под крепеж</t>
  </si>
  <si>
    <t>3 отверстия</t>
  </si>
  <si>
    <t>4 отверстия</t>
  </si>
  <si>
    <t>2 отверстия</t>
  </si>
  <si>
    <t>5 отверстий</t>
  </si>
  <si>
    <t>Панель Ø5</t>
  </si>
  <si>
    <t>Столб 40х60</t>
  </si>
  <si>
    <t>яч. 200х50</t>
  </si>
  <si>
    <t>3 ребр</t>
  </si>
  <si>
    <t>ЦВЕТ СЕРЫЙ</t>
  </si>
  <si>
    <t>4 ребр</t>
  </si>
  <si>
    <t>Столб 55х62</t>
  </si>
  <si>
    <t xml:space="preserve">Столб с фланцем оцинкованный в ПОЛИМЕРЕ цвет - зеленый мох </t>
  </si>
  <si>
    <t xml:space="preserve">Панель усиленная из оцинкованной сетки В ПОЛИМЕРЕ цвет - зеленый </t>
  </si>
  <si>
    <t>комп</t>
  </si>
  <si>
    <t>Крепл.(скоба+болт М6х85) в ПП с прокладкой+антиванд.</t>
  </si>
  <si>
    <t>ЦВЕТ КОРИЧНЕВЫЙ</t>
  </si>
  <si>
    <t>действителен c</t>
  </si>
  <si>
    <t>СТОЛБЫ БЕЗ ОТВЕРСТИЙ</t>
  </si>
  <si>
    <t>полимер</t>
  </si>
  <si>
    <t>цинк</t>
  </si>
  <si>
    <t>62*55</t>
  </si>
  <si>
    <t>Цена розн. руб.</t>
  </si>
  <si>
    <t>Панель Ø4</t>
  </si>
  <si>
    <t>яч. 200х55</t>
  </si>
  <si>
    <t>ЗАГЛУШКА ДЛЯ СТОЛБА 62*55</t>
  </si>
  <si>
    <t>Калитка эконом оцинк.в ПОЛИМЕРЕ цвет - зеленый мох (столбы, петли)</t>
  </si>
  <si>
    <t>Калитка эконом в ПОЛИМЕРЕ цвет - зеленый мох (столбы, петли,ручка)</t>
  </si>
  <si>
    <t>Ворота оцинк. в ПП</t>
  </si>
  <si>
    <t>Калитка Lock</t>
  </si>
  <si>
    <t>Калитка c встроенным замком, оцинк.в ПОЛИМЕРЕ цвет - зеленый мох</t>
  </si>
  <si>
    <t>кол-во ребер.</t>
  </si>
  <si>
    <t>200х60</t>
  </si>
  <si>
    <t>г. Тольятти, ул. Коммунальная, 32
www.perimetr-company.ru 
e-mail: perimetr08@mail.ru
       тел. +7 (8482) 570-192
+7(927)770-20-66</t>
  </si>
  <si>
    <t xml:space="preserve"> * Подробнее узнавайте у наших менеджеров</t>
  </si>
  <si>
    <t>Ворота распашные в ПОЛИМЕРЕ 
цвет зеленый мох (петли под замок, столбы, щеколда)</t>
  </si>
  <si>
    <t>Ворота  облегченные</t>
  </si>
  <si>
    <t>Калитка (под замок)</t>
  </si>
  <si>
    <t>без замка</t>
  </si>
  <si>
    <t>медиум 4мм</t>
  </si>
  <si>
    <t>5 мм</t>
  </si>
  <si>
    <t>с замком       4 мм</t>
  </si>
  <si>
    <t xml:space="preserve">Ворота распашные усиленные оцинкованные в ПП с замком Locinox с ПП </t>
  </si>
  <si>
    <t>Ворота эконом без наполнения</t>
  </si>
  <si>
    <t xml:space="preserve">Калитка усиленная металлическая оцинкованная с замком Locinox с ПП </t>
  </si>
  <si>
    <t>Калитка эконом без наполнения</t>
  </si>
  <si>
    <t>Комплектиз двух основ для фиксации столба на бетон (фланец)</t>
  </si>
  <si>
    <t>Крепл.(скоба+болт М6х85) в ПП с  прокладкой+антиванд.</t>
  </si>
  <si>
    <t>Калитка (ушки под навес.замок)</t>
  </si>
  <si>
    <r>
      <t xml:space="preserve">Панель </t>
    </r>
    <r>
      <rPr>
        <sz val="10"/>
        <rFont val="Calibri"/>
        <family val="2"/>
      </rPr>
      <t>Ø4</t>
    </r>
  </si>
  <si>
    <t>Калитка (5 мм)</t>
  </si>
  <si>
    <t>Ворота (5 мм)</t>
  </si>
  <si>
    <t>Калитка Lock (4мм)</t>
  </si>
  <si>
    <t>Калитка (без замка)</t>
  </si>
  <si>
    <t>Калитка  (без замка)</t>
  </si>
  <si>
    <t>Ворота  (без замка)</t>
  </si>
  <si>
    <t>Ворота распашные в ПОЛИМЕРЕ 
цвет зеленый мох  (с замком)</t>
  </si>
  <si>
    <t>Ворота оцинк. в ПП (4 мм)</t>
  </si>
  <si>
    <t>Ворота оцинк. в ПП  (4 мм)</t>
  </si>
  <si>
    <t xml:space="preserve">Цвет коричневый </t>
  </si>
  <si>
    <t>АКЦИЯ ! Панель усиленная ОЦИНКОВАННАЯ (СКИДКА 20%)</t>
  </si>
  <si>
    <r>
      <rPr>
        <b/>
        <sz val="11"/>
        <rFont val="Cambria"/>
        <family val="1"/>
      </rPr>
      <t xml:space="preserve">Столб из ОЦИНКОВАННОГО профиля 50x40/2 </t>
    </r>
    <r>
      <rPr>
        <b/>
        <sz val="8"/>
        <rFont val="Cambria"/>
        <family val="1"/>
      </rPr>
      <t xml:space="preserve">со скобами для крепления панелей </t>
    </r>
    <r>
      <rPr>
        <b/>
        <sz val="11"/>
        <rFont val="Cambria"/>
        <family val="1"/>
      </rPr>
      <t>(-20%АКЦИЯ)</t>
    </r>
  </si>
  <si>
    <t xml:space="preserve">                                </t>
  </si>
  <si>
    <t xml:space="preserve">                                                               </t>
  </si>
  <si>
    <t xml:space="preserve">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</si>
</sst>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"/>
    <numFmt numFmtId="177" formatCode="0.00000"/>
    <numFmt numFmtId="178" formatCode="0.0000"/>
    <numFmt numFmtId="179" formatCode="0.0"/>
    <numFmt numFmtId="180" formatCode="#,##0.00_р_.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[$-FC19]d\ mmmm\ yyyy\ &quot;г.&quot;"/>
    <numFmt numFmtId="185" formatCode="000000"/>
    <numFmt numFmtId="186" formatCode="0000"/>
    <numFmt numFmtId="187" formatCode="#&quot; &quot;?/2"/>
    <numFmt numFmtId="188" formatCode="dd/mm/yy;@"/>
    <numFmt numFmtId="189" formatCode="0.0;[Red]0.0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sz val="12"/>
      <name val="Century Schoolbook"/>
      <family val="1"/>
    </font>
    <font>
      <sz val="11"/>
      <name val="Century Schoolbook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6"/>
      <name val="Century Schoolbook"/>
      <family val="1"/>
    </font>
    <font>
      <b/>
      <sz val="11"/>
      <name val="Century Schoolbook"/>
      <family val="1"/>
    </font>
    <font>
      <i/>
      <sz val="11"/>
      <name val="Cambria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5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26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30" borderId="10" xfId="0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31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31" borderId="0" xfId="0" applyFont="1" applyFill="1" applyAlignment="1">
      <alignment/>
    </xf>
    <xf numFmtId="0" fontId="9" fillId="31" borderId="0" xfId="0" applyFont="1" applyFill="1" applyAlignment="1">
      <alignment vertical="center" wrapText="1"/>
    </xf>
    <xf numFmtId="0" fontId="9" fillId="31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31" borderId="13" xfId="0" applyFont="1" applyFill="1" applyBorder="1" applyAlignment="1">
      <alignment horizontal="center" vertical="center" wrapText="1"/>
    </xf>
    <xf numFmtId="2" fontId="12" fillId="31" borderId="0" xfId="0" applyNumberFormat="1" applyFont="1" applyFill="1" applyBorder="1" applyAlignment="1">
      <alignment horizontal="center" vertical="center"/>
    </xf>
    <xf numFmtId="0" fontId="13" fillId="31" borderId="0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/>
    </xf>
    <xf numFmtId="0" fontId="12" fillId="31" borderId="0" xfId="0" applyFont="1" applyFill="1" applyBorder="1" applyAlignment="1">
      <alignment/>
    </xf>
    <xf numFmtId="0" fontId="12" fillId="31" borderId="14" xfId="0" applyFont="1" applyFill="1" applyBorder="1" applyAlignment="1">
      <alignment horizontal="center" vertical="center"/>
    </xf>
    <xf numFmtId="1" fontId="12" fillId="31" borderId="14" xfId="0" applyNumberFormat="1" applyFont="1" applyFill="1" applyBorder="1" applyAlignment="1">
      <alignment horizontal="center" vertical="center"/>
    </xf>
    <xf numFmtId="1" fontId="12" fillId="31" borderId="15" xfId="0" applyNumberFormat="1" applyFont="1" applyFill="1" applyBorder="1" applyAlignment="1">
      <alignment horizontal="center" vertical="center"/>
    </xf>
    <xf numFmtId="0" fontId="9" fillId="31" borderId="0" xfId="0" applyFont="1" applyFill="1" applyAlignment="1">
      <alignment horizontal="center"/>
    </xf>
    <xf numFmtId="0" fontId="7" fillId="31" borderId="0" xfId="0" applyFont="1" applyFill="1" applyAlignment="1">
      <alignment/>
    </xf>
    <xf numFmtId="0" fontId="7" fillId="31" borderId="0" xfId="0" applyFont="1" applyFill="1" applyAlignment="1">
      <alignment vertical="center" wrapText="1"/>
    </xf>
    <xf numFmtId="0" fontId="7" fillId="31" borderId="0" xfId="0" applyFont="1" applyFill="1" applyBorder="1" applyAlignment="1">
      <alignment/>
    </xf>
    <xf numFmtId="0" fontId="10" fillId="31" borderId="0" xfId="0" applyFont="1" applyFill="1" applyAlignment="1">
      <alignment horizontal="center"/>
    </xf>
    <xf numFmtId="0" fontId="8" fillId="30" borderId="16" xfId="0" applyFont="1" applyFill="1" applyBorder="1" applyAlignment="1">
      <alignment horizontal="center" vertical="center" wrapText="1"/>
    </xf>
    <xf numFmtId="179" fontId="17" fillId="31" borderId="17" xfId="0" applyNumberFormat="1" applyFont="1" applyFill="1" applyBorder="1" applyAlignment="1">
      <alignment horizontal="center" vertical="center" wrapText="1"/>
    </xf>
    <xf numFmtId="0" fontId="17" fillId="31" borderId="18" xfId="0" applyFont="1" applyFill="1" applyBorder="1" applyAlignment="1">
      <alignment horizontal="center" vertical="center" wrapText="1"/>
    </xf>
    <xf numFmtId="179" fontId="17" fillId="31" borderId="13" xfId="0" applyNumberFormat="1" applyFont="1" applyFill="1" applyBorder="1" applyAlignment="1">
      <alignment horizontal="center" vertical="center" wrapText="1"/>
    </xf>
    <xf numFmtId="0" fontId="17" fillId="31" borderId="18" xfId="0" applyFont="1" applyFill="1" applyBorder="1" applyAlignment="1">
      <alignment horizontal="center"/>
    </xf>
    <xf numFmtId="1" fontId="17" fillId="31" borderId="19" xfId="0" applyNumberFormat="1" applyFont="1" applyFill="1" applyBorder="1" applyAlignment="1">
      <alignment horizontal="center"/>
    </xf>
    <xf numFmtId="1" fontId="17" fillId="31" borderId="18" xfId="0" applyNumberFormat="1" applyFont="1" applyFill="1" applyBorder="1" applyAlignment="1">
      <alignment horizontal="center" vertical="center"/>
    </xf>
    <xf numFmtId="1" fontId="17" fillId="31" borderId="20" xfId="0" applyNumberFormat="1" applyFont="1" applyFill="1" applyBorder="1" applyAlignment="1">
      <alignment horizontal="center" vertical="center"/>
    </xf>
    <xf numFmtId="1" fontId="17" fillId="31" borderId="21" xfId="0" applyNumberFormat="1" applyFont="1" applyFill="1" applyBorder="1" applyAlignment="1">
      <alignment horizontal="center"/>
    </xf>
    <xf numFmtId="1" fontId="17" fillId="31" borderId="14" xfId="0" applyNumberFormat="1" applyFont="1" applyFill="1" applyBorder="1" applyAlignment="1">
      <alignment horizontal="center"/>
    </xf>
    <xf numFmtId="179" fontId="17" fillId="31" borderId="22" xfId="0" applyNumberFormat="1" applyFont="1" applyFill="1" applyBorder="1" applyAlignment="1">
      <alignment horizontal="center" vertical="center" wrapText="1"/>
    </xf>
    <xf numFmtId="0" fontId="17" fillId="31" borderId="23" xfId="0" applyFont="1" applyFill="1" applyBorder="1" applyAlignment="1">
      <alignment horizontal="center" vertical="center" wrapText="1"/>
    </xf>
    <xf numFmtId="1" fontId="17" fillId="31" borderId="23" xfId="0" applyNumberFormat="1" applyFont="1" applyFill="1" applyBorder="1" applyAlignment="1">
      <alignment horizontal="center" vertical="center"/>
    </xf>
    <xf numFmtId="1" fontId="17" fillId="31" borderId="24" xfId="0" applyNumberFormat="1" applyFont="1" applyFill="1" applyBorder="1" applyAlignment="1">
      <alignment horizontal="center" vertical="center"/>
    </xf>
    <xf numFmtId="0" fontId="17" fillId="31" borderId="13" xfId="0" applyFont="1" applyFill="1" applyBorder="1" applyAlignment="1">
      <alignment horizontal="center" vertical="center" wrapText="1"/>
    </xf>
    <xf numFmtId="0" fontId="17" fillId="31" borderId="14" xfId="0" applyFont="1" applyFill="1" applyBorder="1" applyAlignment="1">
      <alignment horizontal="center"/>
    </xf>
    <xf numFmtId="2" fontId="17" fillId="31" borderId="25" xfId="0" applyNumberFormat="1" applyFont="1" applyFill="1" applyBorder="1" applyAlignment="1">
      <alignment horizontal="center" vertical="center"/>
    </xf>
    <xf numFmtId="179" fontId="17" fillId="32" borderId="13" xfId="0" applyNumberFormat="1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/>
    </xf>
    <xf numFmtId="1" fontId="17" fillId="32" borderId="21" xfId="0" applyNumberFormat="1" applyFont="1" applyFill="1" applyBorder="1" applyAlignment="1">
      <alignment horizontal="center"/>
    </xf>
    <xf numFmtId="179" fontId="17" fillId="31" borderId="26" xfId="0" applyNumberFormat="1" applyFont="1" applyFill="1" applyBorder="1" applyAlignment="1">
      <alignment horizontal="center" vertical="center" wrapText="1"/>
    </xf>
    <xf numFmtId="0" fontId="17" fillId="31" borderId="27" xfId="0" applyFont="1" applyFill="1" applyBorder="1" applyAlignment="1">
      <alignment horizontal="center" vertical="center" wrapText="1"/>
    </xf>
    <xf numFmtId="0" fontId="17" fillId="31" borderId="27" xfId="0" applyFont="1" applyFill="1" applyBorder="1" applyAlignment="1">
      <alignment horizontal="center"/>
    </xf>
    <xf numFmtId="1" fontId="17" fillId="31" borderId="27" xfId="0" applyNumberFormat="1" applyFont="1" applyFill="1" applyBorder="1" applyAlignment="1">
      <alignment horizontal="center"/>
    </xf>
    <xf numFmtId="0" fontId="17" fillId="31" borderId="28" xfId="0" applyFont="1" applyFill="1" applyBorder="1" applyAlignment="1">
      <alignment horizontal="center" vertical="center" wrapText="1"/>
    </xf>
    <xf numFmtId="1" fontId="17" fillId="31" borderId="28" xfId="0" applyNumberFormat="1" applyFont="1" applyFill="1" applyBorder="1" applyAlignment="1">
      <alignment horizontal="center" vertical="center"/>
    </xf>
    <xf numFmtId="0" fontId="17" fillId="31" borderId="29" xfId="0" applyFont="1" applyFill="1" applyBorder="1" applyAlignment="1">
      <alignment horizontal="center" vertical="center" wrapText="1"/>
    </xf>
    <xf numFmtId="2" fontId="17" fillId="31" borderId="15" xfId="0" applyNumberFormat="1" applyFont="1" applyFill="1" applyBorder="1" applyAlignment="1">
      <alignment horizontal="center" vertical="center"/>
    </xf>
    <xf numFmtId="0" fontId="17" fillId="31" borderId="22" xfId="0" applyFont="1" applyFill="1" applyBorder="1" applyAlignment="1">
      <alignment horizontal="center" vertical="center" wrapText="1"/>
    </xf>
    <xf numFmtId="2" fontId="17" fillId="31" borderId="24" xfId="0" applyNumberFormat="1" applyFont="1" applyFill="1" applyBorder="1" applyAlignment="1">
      <alignment horizontal="center" vertical="center"/>
    </xf>
    <xf numFmtId="0" fontId="17" fillId="31" borderId="18" xfId="0" applyFont="1" applyFill="1" applyBorder="1" applyAlignment="1">
      <alignment vertical="center" wrapText="1"/>
    </xf>
    <xf numFmtId="0" fontId="17" fillId="31" borderId="30" xfId="0" applyFont="1" applyFill="1" applyBorder="1" applyAlignment="1">
      <alignment/>
    </xf>
    <xf numFmtId="0" fontId="17" fillId="31" borderId="23" xfId="0" applyFont="1" applyFill="1" applyBorder="1" applyAlignment="1">
      <alignment horizontal="center"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32" xfId="0" applyFont="1" applyFill="1" applyBorder="1" applyAlignment="1">
      <alignment/>
    </xf>
    <xf numFmtId="0" fontId="17" fillId="31" borderId="14" xfId="0" applyFont="1" applyFill="1" applyBorder="1" applyAlignment="1">
      <alignment horizontal="center" vertical="center"/>
    </xf>
    <xf numFmtId="1" fontId="17" fillId="31" borderId="33" xfId="0" applyNumberFormat="1" applyFont="1" applyFill="1" applyBorder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12" fontId="17" fillId="32" borderId="13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center" vertical="center"/>
    </xf>
    <xf numFmtId="1" fontId="17" fillId="31" borderId="19" xfId="0" applyNumberFormat="1" applyFont="1" applyFill="1" applyBorder="1" applyAlignment="1">
      <alignment horizontal="center" vertical="center"/>
    </xf>
    <xf numFmtId="1" fontId="17" fillId="31" borderId="33" xfId="0" applyNumberFormat="1" applyFont="1" applyFill="1" applyBorder="1" applyAlignment="1">
      <alignment horizontal="center"/>
    </xf>
    <xf numFmtId="1" fontId="17" fillId="32" borderId="33" xfId="0" applyNumberFormat="1" applyFont="1" applyFill="1" applyBorder="1" applyAlignment="1">
      <alignment horizontal="center"/>
    </xf>
    <xf numFmtId="1" fontId="17" fillId="31" borderId="21" xfId="0" applyNumberFormat="1" applyFont="1" applyFill="1" applyBorder="1" applyAlignment="1">
      <alignment horizontal="center" vertical="center"/>
    </xf>
    <xf numFmtId="1" fontId="17" fillId="31" borderId="31" xfId="0" applyNumberFormat="1" applyFont="1" applyFill="1" applyBorder="1" applyAlignment="1">
      <alignment horizontal="center" vertical="center"/>
    </xf>
    <xf numFmtId="0" fontId="9" fillId="31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31" borderId="0" xfId="0" applyFont="1" applyFill="1" applyAlignment="1">
      <alignment vertical="top"/>
    </xf>
    <xf numFmtId="0" fontId="17" fillId="31" borderId="14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7" fillId="31" borderId="0" xfId="0" applyFont="1" applyFill="1" applyBorder="1" applyAlignment="1">
      <alignment horizontal="center" vertical="center" wrapText="1"/>
    </xf>
    <xf numFmtId="0" fontId="17" fillId="31" borderId="0" xfId="0" applyFont="1" applyFill="1" applyBorder="1" applyAlignment="1">
      <alignment horizontal="center"/>
    </xf>
    <xf numFmtId="1" fontId="17" fillId="31" borderId="0" xfId="0" applyNumberFormat="1" applyFont="1" applyFill="1" applyBorder="1" applyAlignment="1">
      <alignment horizontal="center"/>
    </xf>
    <xf numFmtId="1" fontId="17" fillId="31" borderId="0" xfId="0" applyNumberFormat="1" applyFont="1" applyFill="1" applyBorder="1" applyAlignment="1">
      <alignment horizontal="center" vertical="center"/>
    </xf>
    <xf numFmtId="0" fontId="17" fillId="31" borderId="34" xfId="0" applyFont="1" applyFill="1" applyBorder="1" applyAlignment="1">
      <alignment horizontal="center" vertical="center" wrapText="1"/>
    </xf>
    <xf numFmtId="2" fontId="17" fillId="31" borderId="35" xfId="0" applyNumberFormat="1" applyFont="1" applyFill="1" applyBorder="1" applyAlignment="1">
      <alignment horizontal="center" vertical="center"/>
    </xf>
    <xf numFmtId="0" fontId="15" fillId="30" borderId="14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vertical="center" wrapText="1"/>
    </xf>
    <xf numFmtId="0" fontId="8" fillId="30" borderId="14" xfId="0" applyFont="1" applyFill="1" applyBorder="1" applyAlignment="1">
      <alignment horizontal="center" vertical="center" wrapText="1"/>
    </xf>
    <xf numFmtId="49" fontId="12" fillId="31" borderId="14" xfId="0" applyNumberFormat="1" applyFont="1" applyFill="1" applyBorder="1" applyAlignment="1">
      <alignment vertical="center"/>
    </xf>
    <xf numFmtId="49" fontId="17" fillId="31" borderId="14" xfId="0" applyNumberFormat="1" applyFont="1" applyFill="1" applyBorder="1" applyAlignment="1">
      <alignment vertical="center"/>
    </xf>
    <xf numFmtId="0" fontId="17" fillId="31" borderId="14" xfId="0" applyFont="1" applyFill="1" applyBorder="1" applyAlignment="1">
      <alignment/>
    </xf>
    <xf numFmtId="0" fontId="17" fillId="0" borderId="14" xfId="0" applyFont="1" applyBorder="1" applyAlignment="1">
      <alignment horizontal="center" vertical="center"/>
    </xf>
    <xf numFmtId="0" fontId="8" fillId="30" borderId="15" xfId="0" applyFont="1" applyFill="1" applyBorder="1" applyAlignment="1">
      <alignment horizontal="center" vertical="center" wrapText="1"/>
    </xf>
    <xf numFmtId="49" fontId="12" fillId="31" borderId="13" xfId="0" applyNumberFormat="1" applyFont="1" applyFill="1" applyBorder="1" applyAlignment="1">
      <alignment vertical="center"/>
    </xf>
    <xf numFmtId="179" fontId="12" fillId="31" borderId="13" xfId="0" applyNumberFormat="1" applyFont="1" applyFill="1" applyBorder="1" applyAlignment="1">
      <alignment horizontal="center" vertical="center" wrapText="1"/>
    </xf>
    <xf numFmtId="1" fontId="17" fillId="31" borderId="15" xfId="0" applyNumberFormat="1" applyFont="1" applyFill="1" applyBorder="1" applyAlignment="1">
      <alignment horizontal="center" vertical="center"/>
    </xf>
    <xf numFmtId="0" fontId="16" fillId="31" borderId="24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17" fillId="31" borderId="41" xfId="0" applyFont="1" applyFill="1" applyBorder="1" applyAlignment="1">
      <alignment horizontal="center" vertical="center" wrapText="1"/>
    </xf>
    <xf numFmtId="0" fontId="17" fillId="31" borderId="14" xfId="0" applyFont="1" applyFill="1" applyBorder="1" applyAlignment="1">
      <alignment horizontal="center" vertical="center" wrapText="1"/>
    </xf>
    <xf numFmtId="188" fontId="19" fillId="31" borderId="32" xfId="0" applyNumberFormat="1" applyFont="1" applyFill="1" applyBorder="1" applyAlignment="1">
      <alignment horizontal="left"/>
    </xf>
    <xf numFmtId="179" fontId="17" fillId="31" borderId="34" xfId="0" applyNumberFormat="1" applyFont="1" applyFill="1" applyBorder="1" applyAlignment="1">
      <alignment horizontal="center" vertical="center" wrapText="1"/>
    </xf>
    <xf numFmtId="1" fontId="17" fillId="31" borderId="35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1" borderId="35" xfId="0" applyFont="1" applyFill="1" applyBorder="1" applyAlignment="1">
      <alignment horizontal="center"/>
    </xf>
    <xf numFmtId="0" fontId="20" fillId="31" borderId="14" xfId="0" applyFont="1" applyFill="1" applyBorder="1" applyAlignment="1">
      <alignment horizontal="center" vertical="center" wrapText="1"/>
    </xf>
    <xf numFmtId="12" fontId="20" fillId="31" borderId="13" xfId="0" applyNumberFormat="1" applyFont="1" applyFill="1" applyBorder="1" applyAlignment="1">
      <alignment horizontal="center" vertical="center" wrapText="1"/>
    </xf>
    <xf numFmtId="0" fontId="20" fillId="31" borderId="14" xfId="0" applyFont="1" applyFill="1" applyBorder="1" applyAlignment="1">
      <alignment horizontal="center"/>
    </xf>
    <xf numFmtId="1" fontId="20" fillId="31" borderId="21" xfId="0" applyNumberFormat="1" applyFont="1" applyFill="1" applyBorder="1" applyAlignment="1">
      <alignment horizontal="center"/>
    </xf>
    <xf numFmtId="1" fontId="20" fillId="31" borderId="33" xfId="0" applyNumberFormat="1" applyFont="1" applyFill="1" applyBorder="1" applyAlignment="1">
      <alignment horizontal="center"/>
    </xf>
    <xf numFmtId="179" fontId="20" fillId="31" borderId="13" xfId="0" applyNumberFormat="1" applyFont="1" applyFill="1" applyBorder="1" applyAlignment="1">
      <alignment horizontal="center" vertical="center" wrapText="1"/>
    </xf>
    <xf numFmtId="1" fontId="20" fillId="31" borderId="14" xfId="0" applyNumberFormat="1" applyFont="1" applyFill="1" applyBorder="1" applyAlignment="1">
      <alignment horizontal="center"/>
    </xf>
    <xf numFmtId="1" fontId="20" fillId="31" borderId="15" xfId="0" applyNumberFormat="1" applyFont="1" applyFill="1" applyBorder="1" applyAlignment="1">
      <alignment horizontal="center"/>
    </xf>
    <xf numFmtId="0" fontId="13" fillId="31" borderId="13" xfId="0" applyFont="1" applyFill="1" applyBorder="1" applyAlignment="1">
      <alignment horizontal="center" vertical="center" wrapText="1"/>
    </xf>
    <xf numFmtId="1" fontId="17" fillId="30" borderId="18" xfId="0" applyNumberFormat="1" applyFont="1" applyFill="1" applyBorder="1" applyAlignment="1">
      <alignment horizontal="center" vertical="center"/>
    </xf>
    <xf numFmtId="1" fontId="17" fillId="30" borderId="14" xfId="0" applyNumberFormat="1" applyFont="1" applyFill="1" applyBorder="1" applyAlignment="1">
      <alignment horizontal="center" vertical="center"/>
    </xf>
    <xf numFmtId="1" fontId="17" fillId="30" borderId="23" xfId="0" applyNumberFormat="1" applyFont="1" applyFill="1" applyBorder="1" applyAlignment="1">
      <alignment horizontal="center" vertical="center"/>
    </xf>
    <xf numFmtId="1" fontId="17" fillId="30" borderId="27" xfId="0" applyNumberFormat="1" applyFont="1" applyFill="1" applyBorder="1" applyAlignment="1">
      <alignment horizontal="center" vertical="center"/>
    </xf>
    <xf numFmtId="1" fontId="20" fillId="30" borderId="14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13" fillId="31" borderId="14" xfId="0" applyFont="1" applyFill="1" applyBorder="1" applyAlignment="1">
      <alignment horizontal="center" vertical="center"/>
    </xf>
    <xf numFmtId="1" fontId="13" fillId="31" borderId="14" xfId="0" applyNumberFormat="1" applyFont="1" applyFill="1" applyBorder="1" applyAlignment="1">
      <alignment horizontal="center"/>
    </xf>
    <xf numFmtId="0" fontId="13" fillId="31" borderId="14" xfId="0" applyFont="1" applyFill="1" applyBorder="1" applyAlignment="1">
      <alignment horizontal="center"/>
    </xf>
    <xf numFmtId="179" fontId="13" fillId="31" borderId="13" xfId="0" applyNumberFormat="1" applyFont="1" applyFill="1" applyBorder="1" applyAlignment="1">
      <alignment horizontal="center" vertical="center" wrapText="1"/>
    </xf>
    <xf numFmtId="0" fontId="14" fillId="31" borderId="24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13" fillId="31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31" borderId="14" xfId="0" applyNumberFormat="1" applyFont="1" applyFill="1" applyBorder="1" applyAlignment="1">
      <alignment horizontal="center" vertical="center"/>
    </xf>
    <xf numFmtId="1" fontId="13" fillId="31" borderId="15" xfId="0" applyNumberFormat="1" applyFont="1" applyFill="1" applyBorder="1" applyAlignment="1">
      <alignment horizontal="center" vertical="center"/>
    </xf>
    <xf numFmtId="0" fontId="13" fillId="31" borderId="14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vertical="center" wrapText="1"/>
    </xf>
    <xf numFmtId="0" fontId="17" fillId="31" borderId="43" xfId="0" applyFont="1" applyFill="1" applyBorder="1" applyAlignment="1">
      <alignment horizontal="center" vertical="center" wrapText="1"/>
    </xf>
    <xf numFmtId="0" fontId="17" fillId="31" borderId="44" xfId="0" applyFont="1" applyFill="1" applyBorder="1" applyAlignment="1">
      <alignment horizontal="center" vertical="center" wrapText="1"/>
    </xf>
    <xf numFmtId="0" fontId="17" fillId="31" borderId="43" xfId="0" applyFont="1" applyFill="1" applyBorder="1" applyAlignment="1">
      <alignment horizontal="center" vertical="center"/>
    </xf>
    <xf numFmtId="0" fontId="17" fillId="31" borderId="44" xfId="0" applyFont="1" applyFill="1" applyBorder="1" applyAlignment="1">
      <alignment horizontal="center" vertical="center"/>
    </xf>
    <xf numFmtId="0" fontId="17" fillId="31" borderId="14" xfId="0" applyFont="1" applyFill="1" applyBorder="1" applyAlignment="1">
      <alignment horizontal="center" vertical="center" wrapText="1"/>
    </xf>
    <xf numFmtId="0" fontId="17" fillId="31" borderId="45" xfId="0" applyFont="1" applyFill="1" applyBorder="1" applyAlignment="1">
      <alignment horizontal="center" vertical="center" wrapText="1"/>
    </xf>
    <xf numFmtId="0" fontId="17" fillId="31" borderId="46" xfId="0" applyFont="1" applyFill="1" applyBorder="1" applyAlignment="1">
      <alignment horizontal="center" vertical="center" wrapText="1"/>
    </xf>
    <xf numFmtId="0" fontId="17" fillId="31" borderId="19" xfId="0" applyFont="1" applyFill="1" applyBorder="1" applyAlignment="1">
      <alignment horizontal="center" vertical="center" wrapText="1"/>
    </xf>
    <xf numFmtId="0" fontId="17" fillId="31" borderId="41" xfId="0" applyFont="1" applyFill="1" applyBorder="1" applyAlignment="1">
      <alignment horizontal="center" vertical="center" wrapText="1"/>
    </xf>
    <xf numFmtId="0" fontId="17" fillId="31" borderId="21" xfId="0" applyFont="1" applyFill="1" applyBorder="1" applyAlignment="1">
      <alignment horizontal="center" vertical="center" wrapText="1"/>
    </xf>
    <xf numFmtId="0" fontId="17" fillId="31" borderId="47" xfId="0" applyFont="1" applyFill="1" applyBorder="1" applyAlignment="1">
      <alignment horizontal="center" vertical="center" wrapText="1"/>
    </xf>
    <xf numFmtId="0" fontId="17" fillId="31" borderId="40" xfId="0" applyFont="1" applyFill="1" applyBorder="1" applyAlignment="1">
      <alignment horizontal="left" vertical="center" wrapText="1"/>
    </xf>
    <xf numFmtId="0" fontId="17" fillId="31" borderId="48" xfId="0" applyFont="1" applyFill="1" applyBorder="1" applyAlignment="1">
      <alignment horizontal="left" vertical="center" wrapText="1"/>
    </xf>
    <xf numFmtId="0" fontId="17" fillId="31" borderId="46" xfId="0" applyFont="1" applyFill="1" applyBorder="1" applyAlignment="1">
      <alignment horizontal="left" vertical="center" wrapText="1"/>
    </xf>
    <xf numFmtId="0" fontId="17" fillId="31" borderId="49" xfId="0" applyFont="1" applyFill="1" applyBorder="1" applyAlignment="1">
      <alignment horizontal="left" vertical="center" wrapText="1"/>
    </xf>
    <xf numFmtId="0" fontId="17" fillId="31" borderId="50" xfId="0" applyFont="1" applyFill="1" applyBorder="1" applyAlignment="1">
      <alignment horizontal="left" vertical="center" wrapText="1"/>
    </xf>
    <xf numFmtId="0" fontId="17" fillId="31" borderId="41" xfId="0" applyFont="1" applyFill="1" applyBorder="1" applyAlignment="1">
      <alignment horizontal="left" vertical="center" wrapText="1"/>
    </xf>
    <xf numFmtId="49" fontId="11" fillId="31" borderId="51" xfId="0" applyNumberFormat="1" applyFont="1" applyFill="1" applyBorder="1" applyAlignment="1">
      <alignment horizontal="center" vertical="center" wrapText="1"/>
    </xf>
    <xf numFmtId="49" fontId="11" fillId="31" borderId="52" xfId="0" applyNumberFormat="1" applyFont="1" applyFill="1" applyBorder="1" applyAlignment="1">
      <alignment horizontal="center" vertical="center" wrapText="1"/>
    </xf>
    <xf numFmtId="49" fontId="11" fillId="31" borderId="53" xfId="0" applyNumberFormat="1" applyFont="1" applyFill="1" applyBorder="1" applyAlignment="1">
      <alignment horizontal="center" vertical="center" wrapText="1"/>
    </xf>
    <xf numFmtId="0" fontId="11" fillId="31" borderId="54" xfId="0" applyFont="1" applyFill="1" applyBorder="1" applyAlignment="1">
      <alignment horizontal="center" vertical="center"/>
    </xf>
    <xf numFmtId="0" fontId="11" fillId="31" borderId="55" xfId="0" applyFont="1" applyFill="1" applyBorder="1" applyAlignment="1">
      <alignment horizontal="center" vertical="center"/>
    </xf>
    <xf numFmtId="0" fontId="11" fillId="31" borderId="32" xfId="0" applyFont="1" applyFill="1" applyBorder="1" applyAlignment="1">
      <alignment horizontal="center" vertical="center"/>
    </xf>
    <xf numFmtId="0" fontId="6" fillId="31" borderId="36" xfId="0" applyFont="1" applyFill="1" applyBorder="1" applyAlignment="1">
      <alignment horizontal="right" vertical="center" wrapText="1"/>
    </xf>
    <xf numFmtId="0" fontId="6" fillId="31" borderId="56" xfId="0" applyFont="1" applyFill="1" applyBorder="1" applyAlignment="1">
      <alignment horizontal="right" vertical="center"/>
    </xf>
    <xf numFmtId="0" fontId="6" fillId="31" borderId="30" xfId="0" applyFont="1" applyFill="1" applyBorder="1" applyAlignment="1">
      <alignment horizontal="right" vertical="center"/>
    </xf>
    <xf numFmtId="0" fontId="6" fillId="31" borderId="34" xfId="0" applyFont="1" applyFill="1" applyBorder="1" applyAlignment="1">
      <alignment horizontal="right" vertical="center"/>
    </xf>
    <xf numFmtId="0" fontId="6" fillId="31" borderId="0" xfId="0" applyFont="1" applyFill="1" applyBorder="1" applyAlignment="1">
      <alignment horizontal="right" vertical="center"/>
    </xf>
    <xf numFmtId="0" fontId="6" fillId="31" borderId="35" xfId="0" applyFont="1" applyFill="1" applyBorder="1" applyAlignment="1">
      <alignment horizontal="right" vertical="center"/>
    </xf>
    <xf numFmtId="0" fontId="11" fillId="31" borderId="51" xfId="0" applyFont="1" applyFill="1" applyBorder="1" applyAlignment="1">
      <alignment horizontal="center" vertical="center" wrapText="1"/>
    </xf>
    <xf numFmtId="0" fontId="11" fillId="31" borderId="52" xfId="0" applyFont="1" applyFill="1" applyBorder="1" applyAlignment="1">
      <alignment horizontal="center" vertical="center"/>
    </xf>
    <xf numFmtId="0" fontId="11" fillId="31" borderId="53" xfId="0" applyFont="1" applyFill="1" applyBorder="1" applyAlignment="1">
      <alignment horizontal="center" vertical="center"/>
    </xf>
    <xf numFmtId="0" fontId="11" fillId="31" borderId="54" xfId="0" applyFont="1" applyFill="1" applyBorder="1" applyAlignment="1">
      <alignment horizontal="center" vertical="center" wrapText="1"/>
    </xf>
    <xf numFmtId="0" fontId="11" fillId="31" borderId="55" xfId="0" applyFont="1" applyFill="1" applyBorder="1" applyAlignment="1">
      <alignment horizontal="center" vertical="center" wrapText="1"/>
    </xf>
    <xf numFmtId="0" fontId="11" fillId="31" borderId="32" xfId="0" applyFont="1" applyFill="1" applyBorder="1" applyAlignment="1">
      <alignment horizontal="center" vertical="center" wrapText="1"/>
    </xf>
    <xf numFmtId="0" fontId="11" fillId="31" borderId="52" xfId="0" applyFont="1" applyFill="1" applyBorder="1" applyAlignment="1">
      <alignment horizontal="center" vertical="center" wrapText="1"/>
    </xf>
    <xf numFmtId="0" fontId="11" fillId="31" borderId="53" xfId="0" applyFont="1" applyFill="1" applyBorder="1" applyAlignment="1">
      <alignment horizontal="center" vertical="center" wrapText="1"/>
    </xf>
    <xf numFmtId="188" fontId="19" fillId="31" borderId="55" xfId="0" applyNumberFormat="1" applyFont="1" applyFill="1" applyBorder="1" applyAlignment="1">
      <alignment horizontal="right"/>
    </xf>
    <xf numFmtId="0" fontId="18" fillId="31" borderId="54" xfId="0" applyFont="1" applyFill="1" applyBorder="1" applyAlignment="1">
      <alignment horizontal="center" vertical="center"/>
    </xf>
    <xf numFmtId="0" fontId="18" fillId="31" borderId="55" xfId="0" applyFont="1" applyFill="1" applyBorder="1" applyAlignment="1">
      <alignment horizontal="center" vertical="center"/>
    </xf>
    <xf numFmtId="1" fontId="13" fillId="31" borderId="43" xfId="0" applyNumberFormat="1" applyFont="1" applyFill="1" applyBorder="1" applyAlignment="1">
      <alignment horizontal="center" vertical="center"/>
    </xf>
    <xf numFmtId="1" fontId="13" fillId="31" borderId="25" xfId="0" applyNumberFormat="1" applyFont="1" applyFill="1" applyBorder="1" applyAlignment="1">
      <alignment horizontal="center" vertical="center"/>
    </xf>
    <xf numFmtId="0" fontId="14" fillId="31" borderId="37" xfId="0" applyFont="1" applyFill="1" applyBorder="1" applyAlignment="1">
      <alignment horizontal="center" vertical="center" wrapText="1"/>
    </xf>
    <xf numFmtId="0" fontId="14" fillId="31" borderId="57" xfId="0" applyFont="1" applyFill="1" applyBorder="1" applyAlignment="1">
      <alignment horizontal="center" vertical="center" wrapText="1"/>
    </xf>
    <xf numFmtId="0" fontId="14" fillId="31" borderId="44" xfId="0" applyFont="1" applyFill="1" applyBorder="1" applyAlignment="1">
      <alignment horizontal="center" vertical="center" wrapText="1"/>
    </xf>
    <xf numFmtId="49" fontId="13" fillId="31" borderId="13" xfId="0" applyNumberFormat="1" applyFont="1" applyFill="1" applyBorder="1" applyAlignment="1">
      <alignment horizontal="left" vertical="center"/>
    </xf>
    <xf numFmtId="0" fontId="13" fillId="31" borderId="14" xfId="0" applyFont="1" applyFill="1" applyBorder="1" applyAlignment="1">
      <alignment horizontal="left"/>
    </xf>
    <xf numFmtId="0" fontId="14" fillId="31" borderId="13" xfId="0" applyFont="1" applyFill="1" applyBorder="1" applyAlignment="1">
      <alignment horizontal="center" vertical="center" wrapText="1"/>
    </xf>
    <xf numFmtId="0" fontId="14" fillId="31" borderId="14" xfId="0" applyFont="1" applyFill="1" applyBorder="1" applyAlignment="1">
      <alignment horizontal="center" vertical="center"/>
    </xf>
    <xf numFmtId="0" fontId="14" fillId="31" borderId="15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4" fillId="31" borderId="22" xfId="0" applyFont="1" applyFill="1" applyBorder="1" applyAlignment="1">
      <alignment horizontal="center" vertical="center" wrapText="1"/>
    </xf>
    <xf numFmtId="0" fontId="14" fillId="31" borderId="2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4" fillId="31" borderId="13" xfId="0" applyFont="1" applyFill="1" applyBorder="1" applyAlignment="1">
      <alignment horizontal="center" vertical="center"/>
    </xf>
    <xf numFmtId="49" fontId="13" fillId="31" borderId="42" xfId="0" applyNumberFormat="1" applyFont="1" applyFill="1" applyBorder="1" applyAlignment="1">
      <alignment horizontal="center" vertical="center"/>
    </xf>
    <xf numFmtId="49" fontId="13" fillId="31" borderId="59" xfId="0" applyNumberFormat="1" applyFont="1" applyFill="1" applyBorder="1" applyAlignment="1">
      <alignment horizontal="center" vertical="center"/>
    </xf>
    <xf numFmtId="49" fontId="13" fillId="31" borderId="60" xfId="0" applyNumberFormat="1" applyFont="1" applyFill="1" applyBorder="1" applyAlignment="1">
      <alignment horizontal="center" vertical="center"/>
    </xf>
    <xf numFmtId="49" fontId="13" fillId="31" borderId="61" xfId="0" applyNumberFormat="1" applyFont="1" applyFill="1" applyBorder="1" applyAlignment="1">
      <alignment horizontal="center" vertical="center"/>
    </xf>
    <xf numFmtId="49" fontId="13" fillId="31" borderId="62" xfId="0" applyNumberFormat="1" applyFont="1" applyFill="1" applyBorder="1" applyAlignment="1">
      <alignment horizontal="center" vertical="center"/>
    </xf>
    <xf numFmtId="49" fontId="13" fillId="31" borderId="47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31" borderId="14" xfId="0" applyNumberFormat="1" applyFont="1" applyFill="1" applyBorder="1" applyAlignment="1">
      <alignment horizontal="center" vertical="center"/>
    </xf>
    <xf numFmtId="1" fontId="13" fillId="31" borderId="15" xfId="0" applyNumberFormat="1" applyFont="1" applyFill="1" applyBorder="1" applyAlignment="1">
      <alignment horizontal="center" vertical="center"/>
    </xf>
    <xf numFmtId="0" fontId="13" fillId="31" borderId="14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left" vertical="center" wrapText="1"/>
    </xf>
    <xf numFmtId="0" fontId="13" fillId="31" borderId="14" xfId="0" applyFont="1" applyFill="1" applyBorder="1" applyAlignment="1">
      <alignment horizontal="left" vertical="center" wrapText="1"/>
    </xf>
    <xf numFmtId="0" fontId="14" fillId="31" borderId="14" xfId="0" applyFont="1" applyFill="1" applyBorder="1" applyAlignment="1">
      <alignment horizontal="center" vertical="center" wrapText="1"/>
    </xf>
    <xf numFmtId="0" fontId="14" fillId="31" borderId="15" xfId="0" applyFont="1" applyFill="1" applyBorder="1" applyAlignment="1">
      <alignment horizontal="center" vertical="center" wrapText="1"/>
    </xf>
    <xf numFmtId="0" fontId="14" fillId="31" borderId="36" xfId="0" applyFont="1" applyFill="1" applyBorder="1" applyAlignment="1">
      <alignment horizontal="center" vertical="center" wrapText="1"/>
    </xf>
    <xf numFmtId="0" fontId="14" fillId="31" borderId="56" xfId="0" applyFont="1" applyFill="1" applyBorder="1" applyAlignment="1">
      <alignment horizontal="center" vertical="center" wrapText="1"/>
    </xf>
    <xf numFmtId="0" fontId="14" fillId="31" borderId="30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vertical="center" wrapText="1"/>
    </xf>
    <xf numFmtId="49" fontId="13" fillId="31" borderId="44" xfId="0" applyNumberFormat="1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 textRotation="89" wrapText="1"/>
    </xf>
    <xf numFmtId="0" fontId="0" fillId="0" borderId="63" xfId="0" applyFont="1" applyBorder="1" applyAlignment="1">
      <alignment horizontal="center" textRotation="89" wrapText="1"/>
    </xf>
    <xf numFmtId="0" fontId="0" fillId="0" borderId="39" xfId="0" applyFont="1" applyBorder="1" applyAlignment="1">
      <alignment horizontal="center" textRotation="90" wrapText="1"/>
    </xf>
    <xf numFmtId="0" fontId="0" fillId="0" borderId="63" xfId="0" applyFont="1" applyBorder="1" applyAlignment="1">
      <alignment horizontal="center" textRotation="90" wrapText="1"/>
    </xf>
    <xf numFmtId="49" fontId="13" fillId="31" borderId="37" xfId="0" applyNumberFormat="1" applyFont="1" applyFill="1" applyBorder="1" applyAlignment="1">
      <alignment horizontal="left" vertical="center"/>
    </xf>
    <xf numFmtId="49" fontId="13" fillId="31" borderId="57" xfId="0" applyNumberFormat="1" applyFont="1" applyFill="1" applyBorder="1" applyAlignment="1">
      <alignment horizontal="left" vertical="center"/>
    </xf>
    <xf numFmtId="49" fontId="14" fillId="31" borderId="37" xfId="0" applyNumberFormat="1" applyFont="1" applyFill="1" applyBorder="1" applyAlignment="1">
      <alignment horizontal="center" vertical="center"/>
    </xf>
    <xf numFmtId="49" fontId="14" fillId="31" borderId="57" xfId="0" applyNumberFormat="1" applyFont="1" applyFill="1" applyBorder="1" applyAlignment="1">
      <alignment horizontal="center" vertical="center"/>
    </xf>
    <xf numFmtId="49" fontId="14" fillId="31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4" fillId="31" borderId="25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textRotation="90" wrapText="1" readingOrder="1"/>
    </xf>
    <xf numFmtId="0" fontId="0" fillId="0" borderId="39" xfId="0" applyFont="1" applyBorder="1" applyAlignment="1">
      <alignment horizontal="center" textRotation="90" wrapText="1" readingOrder="1"/>
    </xf>
    <xf numFmtId="0" fontId="0" fillId="0" borderId="63" xfId="0" applyFont="1" applyBorder="1" applyAlignment="1">
      <alignment horizontal="center" textRotation="90" wrapText="1" readingOrder="1"/>
    </xf>
    <xf numFmtId="0" fontId="0" fillId="0" borderId="38" xfId="0" applyFont="1" applyBorder="1" applyAlignment="1">
      <alignment horizontal="center" textRotation="90" wrapText="1"/>
    </xf>
    <xf numFmtId="0" fontId="0" fillId="0" borderId="63" xfId="0" applyFont="1" applyBorder="1" applyAlignment="1">
      <alignment horizontal="center"/>
    </xf>
    <xf numFmtId="0" fontId="16" fillId="31" borderId="22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 wrapText="1"/>
    </xf>
    <xf numFmtId="0" fontId="16" fillId="31" borderId="13" xfId="0" applyFont="1" applyFill="1" applyBorder="1" applyAlignment="1">
      <alignment horizontal="center" vertical="center" wrapText="1"/>
    </xf>
    <xf numFmtId="0" fontId="16" fillId="31" borderId="14" xfId="0" applyFont="1" applyFill="1" applyBorder="1" applyAlignment="1">
      <alignment horizontal="center" vertical="center"/>
    </xf>
    <xf numFmtId="0" fontId="16" fillId="31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1" fontId="17" fillId="31" borderId="14" xfId="0" applyNumberFormat="1" applyFont="1" applyFill="1" applyBorder="1" applyAlignment="1">
      <alignment horizontal="center" vertical="center"/>
    </xf>
    <xf numFmtId="1" fontId="17" fillId="31" borderId="15" xfId="0" applyNumberFormat="1" applyFont="1" applyFill="1" applyBorder="1" applyAlignment="1">
      <alignment horizontal="center" vertical="center"/>
    </xf>
    <xf numFmtId="0" fontId="12" fillId="31" borderId="14" xfId="0" applyFont="1" applyFill="1" applyBorder="1" applyAlignment="1">
      <alignment horizontal="center" vertical="center" wrapText="1"/>
    </xf>
    <xf numFmtId="0" fontId="11" fillId="31" borderId="13" xfId="0" applyFont="1" applyFill="1" applyBorder="1" applyAlignment="1">
      <alignment horizontal="center" vertical="center"/>
    </xf>
    <xf numFmtId="0" fontId="11" fillId="31" borderId="14" xfId="0" applyFont="1" applyFill="1" applyBorder="1" applyAlignment="1">
      <alignment horizontal="center" vertical="center"/>
    </xf>
    <xf numFmtId="0" fontId="11" fillId="31" borderId="1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textRotation="89" wrapText="1"/>
    </xf>
    <xf numFmtId="0" fontId="0" fillId="0" borderId="63" xfId="0" applyBorder="1" applyAlignment="1">
      <alignment horizontal="center" textRotation="89" wrapText="1"/>
    </xf>
    <xf numFmtId="0" fontId="11" fillId="31" borderId="13" xfId="0" applyFont="1" applyFill="1" applyBorder="1" applyAlignment="1">
      <alignment horizontal="center" vertical="center" wrapText="1"/>
    </xf>
    <xf numFmtId="0" fontId="11" fillId="31" borderId="14" xfId="0" applyFont="1" applyFill="1" applyBorder="1" applyAlignment="1">
      <alignment horizontal="center" vertical="center" wrapText="1"/>
    </xf>
    <xf numFmtId="0" fontId="11" fillId="31" borderId="1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0" fillId="0" borderId="63" xfId="0" applyBorder="1" applyAlignment="1">
      <alignment horizontal="center" textRotation="90" wrapText="1"/>
    </xf>
    <xf numFmtId="49" fontId="17" fillId="31" borderId="13" xfId="0" applyNumberFormat="1" applyFont="1" applyFill="1" applyBorder="1" applyAlignment="1">
      <alignment horizontal="left" vertical="center"/>
    </xf>
    <xf numFmtId="0" fontId="17" fillId="31" borderId="14" xfId="0" applyFont="1" applyFill="1" applyBorder="1" applyAlignment="1">
      <alignment horizontal="left"/>
    </xf>
    <xf numFmtId="0" fontId="0" fillId="0" borderId="38" xfId="0" applyBorder="1" applyAlignment="1">
      <alignment horizontal="center" textRotation="90" wrapText="1" readingOrder="1"/>
    </xf>
    <xf numFmtId="0" fontId="0" fillId="0" borderId="39" xfId="0" applyBorder="1" applyAlignment="1">
      <alignment horizontal="center" textRotation="90" wrapText="1" readingOrder="1"/>
    </xf>
    <xf numFmtId="0" fontId="0" fillId="0" borderId="63" xfId="0" applyBorder="1" applyAlignment="1">
      <alignment horizontal="center" textRotation="90" wrapText="1" readingOrder="1"/>
    </xf>
    <xf numFmtId="0" fontId="11" fillId="31" borderId="36" xfId="0" applyFont="1" applyFill="1" applyBorder="1" applyAlignment="1">
      <alignment horizontal="center" vertical="center" wrapText="1"/>
    </xf>
    <xf numFmtId="0" fontId="11" fillId="31" borderId="56" xfId="0" applyFont="1" applyFill="1" applyBorder="1" applyAlignment="1">
      <alignment horizontal="center" vertical="center" wrapText="1"/>
    </xf>
    <xf numFmtId="0" fontId="11" fillId="31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133350</xdr:rowOff>
    </xdr:from>
    <xdr:to>
      <xdr:col>5</xdr:col>
      <xdr:colOff>466725</xdr:colOff>
      <xdr:row>5</xdr:row>
      <xdr:rowOff>66675</xdr:rowOff>
    </xdr:to>
    <xdr:pic>
      <xdr:nvPicPr>
        <xdr:cNvPr id="1" name="Рисунок 2" descr="периметр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3609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zoomScaleSheetLayoutView="100" workbookViewId="0" topLeftCell="A12">
      <selection activeCell="M52" sqref="A1:M52"/>
    </sheetView>
  </sheetViews>
  <sheetFormatPr defaultColWidth="9.00390625" defaultRowHeight="12.75"/>
  <cols>
    <col min="1" max="1" width="9.00390625" style="11" customWidth="1"/>
    <col min="2" max="2" width="10.00390625" style="7" customWidth="1"/>
    <col min="3" max="3" width="7.75390625" style="7" customWidth="1"/>
    <col min="4" max="4" width="11.625" style="7" customWidth="1"/>
    <col min="5" max="5" width="9.25390625" style="7" customWidth="1"/>
    <col min="6" max="6" width="6.75390625" style="7" customWidth="1"/>
    <col min="7" max="9" width="0" style="12" hidden="1" customWidth="1"/>
    <col min="10" max="11" width="9.125" style="12" customWidth="1"/>
    <col min="12" max="12" width="11.25390625" style="12" customWidth="1"/>
    <col min="13" max="13" width="11.25390625" style="22" customWidth="1"/>
    <col min="14" max="29" width="9.125" style="6" customWidth="1"/>
    <col min="30" max="16384" width="9.125" style="7" customWidth="1"/>
  </cols>
  <sheetData>
    <row r="1" spans="1:29" s="1" customFormat="1" ht="18" customHeight="1">
      <c r="A1" s="163" t="s">
        <v>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s="1" customFormat="1" ht="18" customHeight="1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1" customFormat="1" ht="18" customHeigh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s="1" customFormat="1" ht="15" customHeight="1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8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s="1" customFormat="1" ht="6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s="1" customFormat="1" ht="10.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7" t="s">
        <v>47</v>
      </c>
      <c r="L6" s="177"/>
      <c r="M6" s="105">
        <v>43147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5" customFormat="1" ht="29.25" customHeight="1" thickBot="1">
      <c r="A7" s="2" t="s">
        <v>29</v>
      </c>
      <c r="B7" s="3" t="s">
        <v>6</v>
      </c>
      <c r="C7" s="3" t="s">
        <v>61</v>
      </c>
      <c r="D7" s="3" t="s">
        <v>4</v>
      </c>
      <c r="E7" s="3" t="s">
        <v>5</v>
      </c>
      <c r="F7" s="3" t="s">
        <v>0</v>
      </c>
      <c r="G7" s="3" t="s">
        <v>14</v>
      </c>
      <c r="H7" s="3" t="s">
        <v>15</v>
      </c>
      <c r="I7" s="3" t="s">
        <v>16</v>
      </c>
      <c r="J7" s="4" t="s">
        <v>23</v>
      </c>
      <c r="K7" s="4" t="s">
        <v>22</v>
      </c>
      <c r="L7" s="4" t="s">
        <v>52</v>
      </c>
      <c r="M7" s="27" t="s">
        <v>24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5" customFormat="1" ht="16.5" customHeight="1" thickBot="1">
      <c r="A8" s="169" t="s">
        <v>90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s="5" customFormat="1" ht="12" customHeight="1">
      <c r="A9" s="28">
        <v>4</v>
      </c>
      <c r="B9" s="29" t="s">
        <v>25</v>
      </c>
      <c r="C9" s="29">
        <v>3</v>
      </c>
      <c r="D9" s="29">
        <v>1730</v>
      </c>
      <c r="E9" s="29">
        <v>2500</v>
      </c>
      <c r="F9" s="29" t="s">
        <v>2</v>
      </c>
      <c r="G9" s="65">
        <v>1.805</v>
      </c>
      <c r="H9" s="65">
        <v>2.5</v>
      </c>
      <c r="I9" s="65">
        <f>G9*H9</f>
        <v>4.5125</v>
      </c>
      <c r="J9" s="68">
        <f>L9*0.9</f>
        <v>1208.7</v>
      </c>
      <c r="K9" s="33">
        <f>L9*0.95</f>
        <v>1275.85</v>
      </c>
      <c r="L9" s="121">
        <v>1343</v>
      </c>
      <c r="M9" s="34">
        <f>(L9+'калитки ворота '!F43+L51*3)/2.5</f>
        <v>883.6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13" s="6" customFormat="1" ht="12.75" customHeight="1">
      <c r="A10" s="30">
        <v>5</v>
      </c>
      <c r="B10" s="104" t="s">
        <v>25</v>
      </c>
      <c r="C10" s="104">
        <v>3</v>
      </c>
      <c r="D10" s="104">
        <v>1530</v>
      </c>
      <c r="E10" s="104">
        <v>2500</v>
      </c>
      <c r="F10" s="104" t="s">
        <v>2</v>
      </c>
      <c r="G10" s="67"/>
      <c r="H10" s="67"/>
      <c r="I10" s="67"/>
      <c r="J10" s="71">
        <f>L10*0.9</f>
        <v>1710</v>
      </c>
      <c r="K10" s="53">
        <f>L10*0.95</f>
        <v>1805</v>
      </c>
      <c r="L10" s="122">
        <v>1900</v>
      </c>
      <c r="M10" s="64">
        <f>(L10+L$14+L$51*3)/2.5</f>
        <v>1058.4</v>
      </c>
    </row>
    <row r="11" spans="1:13" s="6" customFormat="1" ht="15.75" customHeight="1" hidden="1">
      <c r="A11" s="30">
        <v>5</v>
      </c>
      <c r="B11" s="104" t="s">
        <v>7</v>
      </c>
      <c r="C11" s="104">
        <v>3</v>
      </c>
      <c r="D11" s="104">
        <v>1530</v>
      </c>
      <c r="E11" s="104">
        <v>3000</v>
      </c>
      <c r="F11" s="104" t="s">
        <v>2</v>
      </c>
      <c r="G11" s="67"/>
      <c r="H11" s="67"/>
      <c r="I11" s="67"/>
      <c r="J11" s="71">
        <f>L11*0.9</f>
        <v>1776.6000000000001</v>
      </c>
      <c r="K11" s="53">
        <f>L11*0.95</f>
        <v>1875.3</v>
      </c>
      <c r="L11" s="122">
        <v>1974</v>
      </c>
      <c r="M11" s="64">
        <f>(L11+L$14+L$51*3)/3</f>
        <v>906.6666666666666</v>
      </c>
    </row>
    <row r="12" spans="1:13" s="6" customFormat="1" ht="16.5" customHeight="1" thickBot="1">
      <c r="A12" s="37">
        <v>5</v>
      </c>
      <c r="B12" s="38" t="s">
        <v>25</v>
      </c>
      <c r="C12" s="38">
        <v>4</v>
      </c>
      <c r="D12" s="38">
        <v>2030</v>
      </c>
      <c r="E12" s="38">
        <v>2500</v>
      </c>
      <c r="F12" s="38" t="s">
        <v>2</v>
      </c>
      <c r="G12" s="60">
        <v>2</v>
      </c>
      <c r="H12" s="60">
        <v>3</v>
      </c>
      <c r="I12" s="60">
        <f>G12*H12</f>
        <v>6</v>
      </c>
      <c r="J12" s="72">
        <f>L12*0.9</f>
        <v>2167.2000000000003</v>
      </c>
      <c r="K12" s="72">
        <f>L12*0.95</f>
        <v>2287.6</v>
      </c>
      <c r="L12" s="123">
        <v>2408</v>
      </c>
      <c r="M12" s="40">
        <f>(L12+'калитки ворота '!F$43+L$51*3)/2.5</f>
        <v>1309.6</v>
      </c>
    </row>
    <row r="13" spans="1:13" s="6" customFormat="1" ht="16.5" thickBot="1">
      <c r="A13" s="172" t="s">
        <v>91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4"/>
    </row>
    <row r="14" spans="1:29" s="5" customFormat="1" ht="15" thickBot="1">
      <c r="A14" s="41">
        <v>2</v>
      </c>
      <c r="B14" s="104" t="s">
        <v>13</v>
      </c>
      <c r="C14" s="147" t="s">
        <v>8</v>
      </c>
      <c r="D14" s="148"/>
      <c r="E14" s="103">
        <v>2000</v>
      </c>
      <c r="F14" s="104" t="s">
        <v>2</v>
      </c>
      <c r="G14" s="42"/>
      <c r="H14" s="42"/>
      <c r="I14" s="42"/>
      <c r="J14" s="35">
        <f>L14*0.9</f>
        <v>525.6</v>
      </c>
      <c r="K14" s="35">
        <f>L14*0.95</f>
        <v>554.8</v>
      </c>
      <c r="L14" s="33">
        <v>584</v>
      </c>
      <c r="M14" s="4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s="74" customFormat="1" ht="19.5" customHeight="1" thickBot="1">
      <c r="A15" s="169" t="s">
        <v>43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6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</row>
    <row r="16" spans="1:13" s="6" customFormat="1" ht="15" customHeight="1">
      <c r="A16" s="28">
        <v>4</v>
      </c>
      <c r="B16" s="29" t="s">
        <v>25</v>
      </c>
      <c r="C16" s="29">
        <v>2</v>
      </c>
      <c r="D16" s="29">
        <v>630</v>
      </c>
      <c r="E16" s="29">
        <v>2500</v>
      </c>
      <c r="F16" s="29" t="s">
        <v>2</v>
      </c>
      <c r="G16" s="31">
        <v>1.1</v>
      </c>
      <c r="H16" s="31">
        <v>2</v>
      </c>
      <c r="I16" s="31">
        <f>G16*H16</f>
        <v>2.2</v>
      </c>
      <c r="J16" s="32">
        <f aca="true" t="shared" si="0" ref="J16:J30">L16*0.9</f>
        <v>792</v>
      </c>
      <c r="K16" s="32">
        <f aca="true" t="shared" si="1" ref="K16:K30">L16*0.95</f>
        <v>836</v>
      </c>
      <c r="L16" s="121">
        <v>880</v>
      </c>
      <c r="M16" s="69">
        <f>(L16+L$36+L$51*3)/2.5</f>
        <v>637.6</v>
      </c>
    </row>
    <row r="17" spans="1:13" s="6" customFormat="1" ht="15" customHeight="1">
      <c r="A17" s="30">
        <v>4</v>
      </c>
      <c r="B17" s="104" t="s">
        <v>25</v>
      </c>
      <c r="C17" s="104">
        <v>2</v>
      </c>
      <c r="D17" s="104">
        <v>1030</v>
      </c>
      <c r="E17" s="104">
        <v>2500</v>
      </c>
      <c r="F17" s="104" t="s">
        <v>2</v>
      </c>
      <c r="G17" s="42">
        <v>1.1</v>
      </c>
      <c r="H17" s="42">
        <v>2.5</v>
      </c>
      <c r="I17" s="42">
        <f>G17*H17</f>
        <v>2.75</v>
      </c>
      <c r="J17" s="35">
        <f>L17*0.9</f>
        <v>1094.4</v>
      </c>
      <c r="K17" s="35">
        <f>L17*0.95</f>
        <v>1155.2</v>
      </c>
      <c r="L17" s="122">
        <v>1216</v>
      </c>
      <c r="M17" s="69">
        <f>(L17+L$37+L$51*3)/2.5</f>
        <v>844</v>
      </c>
    </row>
    <row r="18" spans="1:13" s="6" customFormat="1" ht="15" customHeight="1">
      <c r="A18" s="30">
        <v>4</v>
      </c>
      <c r="B18" s="104" t="s">
        <v>25</v>
      </c>
      <c r="C18" s="104">
        <v>3</v>
      </c>
      <c r="D18" s="104">
        <v>1530</v>
      </c>
      <c r="E18" s="104">
        <v>2500</v>
      </c>
      <c r="F18" s="104" t="s">
        <v>2</v>
      </c>
      <c r="G18" s="42">
        <v>1.48</v>
      </c>
      <c r="H18" s="42">
        <v>2.5</v>
      </c>
      <c r="I18" s="42">
        <f>G18*H18</f>
        <v>3.7</v>
      </c>
      <c r="J18" s="35">
        <f t="shared" si="0"/>
        <v>1554.3</v>
      </c>
      <c r="K18" s="35">
        <f t="shared" si="1"/>
        <v>1640.6499999999999</v>
      </c>
      <c r="L18" s="122">
        <v>1727</v>
      </c>
      <c r="M18" s="69">
        <f>(L18+L$38+L$51*3)/2.5</f>
        <v>1133.6</v>
      </c>
    </row>
    <row r="19" spans="1:13" s="6" customFormat="1" ht="15" customHeight="1">
      <c r="A19" s="44">
        <v>3.5</v>
      </c>
      <c r="B19" s="45" t="s">
        <v>25</v>
      </c>
      <c r="C19" s="45">
        <v>3</v>
      </c>
      <c r="D19" s="45">
        <v>1530</v>
      </c>
      <c r="E19" s="45">
        <v>2500</v>
      </c>
      <c r="F19" s="45" t="s">
        <v>2</v>
      </c>
      <c r="G19" s="46"/>
      <c r="H19" s="46"/>
      <c r="I19" s="46"/>
      <c r="J19" s="47">
        <f t="shared" si="0"/>
        <v>1302.3</v>
      </c>
      <c r="K19" s="47">
        <f t="shared" si="1"/>
        <v>1374.6499999999999</v>
      </c>
      <c r="L19" s="122">
        <v>1447</v>
      </c>
      <c r="M19" s="70">
        <f>(L19+L$38+L$51*3)/2.5</f>
        <v>1021.6</v>
      </c>
    </row>
    <row r="20" spans="1:13" s="6" customFormat="1" ht="15" customHeight="1">
      <c r="A20" s="44">
        <v>3.5</v>
      </c>
      <c r="B20" s="45" t="s">
        <v>25</v>
      </c>
      <c r="C20" s="45">
        <v>3</v>
      </c>
      <c r="D20" s="45">
        <v>1730</v>
      </c>
      <c r="E20" s="45">
        <v>2500</v>
      </c>
      <c r="F20" s="45" t="s">
        <v>2</v>
      </c>
      <c r="G20" s="46"/>
      <c r="H20" s="46"/>
      <c r="I20" s="46"/>
      <c r="J20" s="47">
        <f t="shared" si="0"/>
        <v>1395.9</v>
      </c>
      <c r="K20" s="47">
        <f t="shared" si="1"/>
        <v>1473.4499999999998</v>
      </c>
      <c r="L20" s="122">
        <v>1551</v>
      </c>
      <c r="M20" s="70">
        <f>(L20+L$38+L$51*3)/2.5</f>
        <v>1063.2</v>
      </c>
    </row>
    <row r="21" spans="1:13" s="6" customFormat="1" ht="14.25" customHeight="1">
      <c r="A21" s="66">
        <v>0.75</v>
      </c>
      <c r="B21" s="45" t="s">
        <v>62</v>
      </c>
      <c r="C21" s="45">
        <v>3</v>
      </c>
      <c r="D21" s="45">
        <v>1730</v>
      </c>
      <c r="E21" s="45">
        <v>2500</v>
      </c>
      <c r="F21" s="45" t="s">
        <v>2</v>
      </c>
      <c r="G21" s="46"/>
      <c r="H21" s="46"/>
      <c r="I21" s="46"/>
      <c r="J21" s="47">
        <f t="shared" si="0"/>
        <v>1489.5</v>
      </c>
      <c r="K21" s="47">
        <f t="shared" si="1"/>
        <v>1572.25</v>
      </c>
      <c r="L21" s="122">
        <v>1655</v>
      </c>
      <c r="M21" s="70">
        <f>(L21+L$39+L$51*3)/2.5</f>
        <v>1143.6</v>
      </c>
    </row>
    <row r="22" spans="1:14" s="6" customFormat="1" ht="15.75" customHeight="1">
      <c r="A22" s="30">
        <v>4</v>
      </c>
      <c r="B22" s="104" t="s">
        <v>25</v>
      </c>
      <c r="C22" s="104">
        <v>3</v>
      </c>
      <c r="D22" s="104">
        <v>1730</v>
      </c>
      <c r="E22" s="104">
        <v>2500</v>
      </c>
      <c r="F22" s="104" t="s">
        <v>2</v>
      </c>
      <c r="G22" s="42">
        <v>1.805</v>
      </c>
      <c r="H22" s="42">
        <v>2.5</v>
      </c>
      <c r="I22" s="42">
        <f>G22*H22</f>
        <v>4.5125</v>
      </c>
      <c r="J22" s="35">
        <f t="shared" si="0"/>
        <v>1660.5</v>
      </c>
      <c r="K22" s="35">
        <f t="shared" si="1"/>
        <v>1752.75</v>
      </c>
      <c r="L22" s="122">
        <v>1845</v>
      </c>
      <c r="M22" s="69">
        <f>(L22+L$39+L$51*3)/2.5</f>
        <v>1219.6</v>
      </c>
      <c r="N22" s="8"/>
    </row>
    <row r="23" spans="1:13" s="8" customFormat="1" ht="15" customHeight="1">
      <c r="A23" s="44">
        <v>3.5</v>
      </c>
      <c r="B23" s="45" t="s">
        <v>25</v>
      </c>
      <c r="C23" s="45">
        <v>4</v>
      </c>
      <c r="D23" s="45">
        <v>2030</v>
      </c>
      <c r="E23" s="45">
        <v>2500</v>
      </c>
      <c r="F23" s="45" t="s">
        <v>2</v>
      </c>
      <c r="G23" s="46"/>
      <c r="H23" s="46"/>
      <c r="I23" s="46"/>
      <c r="J23" s="47">
        <f>L23*0.9</f>
        <v>1554.3</v>
      </c>
      <c r="K23" s="47">
        <f>L23*0.95</f>
        <v>1640.6499999999999</v>
      </c>
      <c r="L23" s="122">
        <v>1727</v>
      </c>
      <c r="M23" s="70">
        <f>(L23+L$41+L$51*3)/2.5</f>
        <v>1214</v>
      </c>
    </row>
    <row r="24" spans="1:13" s="8" customFormat="1" ht="14.25" customHeight="1">
      <c r="A24" s="30">
        <v>4</v>
      </c>
      <c r="B24" s="104" t="s">
        <v>25</v>
      </c>
      <c r="C24" s="104">
        <v>4</v>
      </c>
      <c r="D24" s="104">
        <v>2030</v>
      </c>
      <c r="E24" s="104">
        <v>2500</v>
      </c>
      <c r="F24" s="104" t="s">
        <v>2</v>
      </c>
      <c r="G24" s="42">
        <v>2.13</v>
      </c>
      <c r="H24" s="42">
        <v>2.5</v>
      </c>
      <c r="I24" s="42">
        <f>G24*H24</f>
        <v>5.324999999999999</v>
      </c>
      <c r="J24" s="35">
        <f t="shared" si="0"/>
        <v>1979.1000000000001</v>
      </c>
      <c r="K24" s="35">
        <f t="shared" si="1"/>
        <v>2089.0499999999997</v>
      </c>
      <c r="L24" s="122">
        <v>2199</v>
      </c>
      <c r="M24" s="69">
        <f>(L24+L$41+L$51*3)/2.5</f>
        <v>1402.8</v>
      </c>
    </row>
    <row r="25" spans="1:13" s="6" customFormat="1" ht="14.25" customHeight="1">
      <c r="A25" s="30">
        <v>4</v>
      </c>
      <c r="B25" s="104" t="s">
        <v>25</v>
      </c>
      <c r="C25" s="104">
        <v>4</v>
      </c>
      <c r="D25" s="104">
        <v>2430</v>
      </c>
      <c r="E25" s="104">
        <v>2500</v>
      </c>
      <c r="F25" s="104" t="s">
        <v>2</v>
      </c>
      <c r="G25" s="42"/>
      <c r="H25" s="42"/>
      <c r="I25" s="42"/>
      <c r="J25" s="35">
        <f t="shared" si="0"/>
        <v>2305.8</v>
      </c>
      <c r="K25" s="35">
        <f t="shared" si="1"/>
        <v>2433.9</v>
      </c>
      <c r="L25" s="122">
        <v>2562</v>
      </c>
      <c r="M25" s="69">
        <f>(L25+L$42+L$51*3)/2.5</f>
        <v>1639.6</v>
      </c>
    </row>
    <row r="26" spans="1:13" s="6" customFormat="1" ht="14.25" customHeight="1">
      <c r="A26" s="30">
        <v>5</v>
      </c>
      <c r="B26" s="104" t="s">
        <v>25</v>
      </c>
      <c r="C26" s="104">
        <v>3</v>
      </c>
      <c r="D26" s="104">
        <v>1530</v>
      </c>
      <c r="E26" s="104">
        <v>2500</v>
      </c>
      <c r="F26" s="104" t="s">
        <v>2</v>
      </c>
      <c r="G26" s="42">
        <v>1.605</v>
      </c>
      <c r="H26" s="42">
        <v>2.5</v>
      </c>
      <c r="I26" s="42">
        <f>G26*H26</f>
        <v>4.0125</v>
      </c>
      <c r="J26" s="35">
        <f t="shared" si="0"/>
        <v>2292.3</v>
      </c>
      <c r="K26" s="35">
        <f t="shared" si="1"/>
        <v>2419.65</v>
      </c>
      <c r="L26" s="122">
        <v>2547</v>
      </c>
      <c r="M26" s="69">
        <f>(L26+L$38+L$51*3)/2.5</f>
        <v>1461.6</v>
      </c>
    </row>
    <row r="27" spans="1:15" s="6" customFormat="1" ht="16.5" customHeight="1">
      <c r="A27" s="30">
        <v>5</v>
      </c>
      <c r="B27" s="104" t="s">
        <v>25</v>
      </c>
      <c r="C27" s="104">
        <v>3</v>
      </c>
      <c r="D27" s="104">
        <v>1730</v>
      </c>
      <c r="E27" s="104">
        <v>2500</v>
      </c>
      <c r="F27" s="104" t="s">
        <v>2</v>
      </c>
      <c r="G27" s="42">
        <v>1.805</v>
      </c>
      <c r="H27" s="42">
        <v>2.5</v>
      </c>
      <c r="I27" s="42">
        <f>G27*H27</f>
        <v>4.5125</v>
      </c>
      <c r="J27" s="35">
        <f t="shared" si="0"/>
        <v>2446.2000000000003</v>
      </c>
      <c r="K27" s="35">
        <f t="shared" si="1"/>
        <v>2582.1</v>
      </c>
      <c r="L27" s="122">
        <v>2718</v>
      </c>
      <c r="M27" s="69">
        <f>(L27+L$39+L$51*3)/2.5</f>
        <v>1568.8</v>
      </c>
      <c r="O27" s="6" t="s">
        <v>93</v>
      </c>
    </row>
    <row r="28" spans="1:13" s="6" customFormat="1" ht="16.5" customHeight="1">
      <c r="A28" s="48">
        <v>5</v>
      </c>
      <c r="B28" s="49" t="s">
        <v>25</v>
      </c>
      <c r="C28" s="49">
        <v>3</v>
      </c>
      <c r="D28" s="49">
        <v>1930</v>
      </c>
      <c r="E28" s="49">
        <v>2500</v>
      </c>
      <c r="F28" s="49" t="s">
        <v>2</v>
      </c>
      <c r="G28" s="50"/>
      <c r="H28" s="50"/>
      <c r="I28" s="50"/>
      <c r="J28" s="51">
        <f t="shared" si="0"/>
        <v>2686.5</v>
      </c>
      <c r="K28" s="51">
        <f t="shared" si="1"/>
        <v>2835.75</v>
      </c>
      <c r="L28" s="124">
        <v>2985</v>
      </c>
      <c r="M28" s="69">
        <f>(L28+L$40+L$51*3)/2.5</f>
        <v>1699.2</v>
      </c>
    </row>
    <row r="29" spans="1:17" s="6" customFormat="1" ht="16.5" customHeight="1">
      <c r="A29" s="48">
        <v>5</v>
      </c>
      <c r="B29" s="49" t="s">
        <v>25</v>
      </c>
      <c r="C29" s="49">
        <v>4</v>
      </c>
      <c r="D29" s="49">
        <v>2030</v>
      </c>
      <c r="E29" s="49">
        <v>2500</v>
      </c>
      <c r="F29" s="49" t="s">
        <v>2</v>
      </c>
      <c r="G29" s="50"/>
      <c r="H29" s="50"/>
      <c r="I29" s="50"/>
      <c r="J29" s="51">
        <f>L29*0.9</f>
        <v>2913.3</v>
      </c>
      <c r="K29" s="51">
        <f>L29*0.95</f>
        <v>3075.1499999999996</v>
      </c>
      <c r="L29" s="124">
        <v>3237</v>
      </c>
      <c r="M29" s="69">
        <f>(L29+L$41+L$51*3)/2.5</f>
        <v>1818</v>
      </c>
      <c r="Q29" s="6" t="s">
        <v>94</v>
      </c>
    </row>
    <row r="30" spans="1:13" s="6" customFormat="1" ht="16.5" customHeight="1">
      <c r="A30" s="30">
        <v>5</v>
      </c>
      <c r="B30" s="104" t="s">
        <v>25</v>
      </c>
      <c r="C30" s="104">
        <v>4</v>
      </c>
      <c r="D30" s="104">
        <v>2430</v>
      </c>
      <c r="E30" s="104">
        <v>2500</v>
      </c>
      <c r="F30" s="104" t="s">
        <v>2</v>
      </c>
      <c r="G30" s="42">
        <v>2.13</v>
      </c>
      <c r="H30" s="42">
        <v>2.5</v>
      </c>
      <c r="I30" s="42">
        <f>G30*H30</f>
        <v>5.324999999999999</v>
      </c>
      <c r="J30" s="36">
        <f t="shared" si="0"/>
        <v>3393</v>
      </c>
      <c r="K30" s="36">
        <f t="shared" si="1"/>
        <v>3581.5</v>
      </c>
      <c r="L30" s="122">
        <v>3770</v>
      </c>
      <c r="M30" s="69">
        <f>(L30+L$42+L$51*3)/2.5</f>
        <v>2122.8</v>
      </c>
    </row>
    <row r="31" spans="1:13" s="6" customFormat="1" ht="16.5" customHeight="1">
      <c r="A31" s="113">
        <v>0.75</v>
      </c>
      <c r="B31" s="112" t="s">
        <v>62</v>
      </c>
      <c r="C31" s="112">
        <v>4</v>
      </c>
      <c r="D31" s="112">
        <v>2030</v>
      </c>
      <c r="E31" s="112">
        <v>3000</v>
      </c>
      <c r="F31" s="112" t="s">
        <v>2</v>
      </c>
      <c r="G31" s="114">
        <v>2.13</v>
      </c>
      <c r="H31" s="114">
        <v>2.5</v>
      </c>
      <c r="I31" s="114">
        <f>G31*H31</f>
        <v>5.324999999999999</v>
      </c>
      <c r="J31" s="115">
        <f>L31*0.9</f>
        <v>1988.1000000000001</v>
      </c>
      <c r="K31" s="115">
        <f>L31*0.95</f>
        <v>2098.5499999999997</v>
      </c>
      <c r="L31" s="125">
        <v>2209</v>
      </c>
      <c r="M31" s="116">
        <f>(L31+L$41+L$51*3)/3</f>
        <v>1172.3333333333333</v>
      </c>
    </row>
    <row r="32" spans="1:16" s="6" customFormat="1" ht="16.5" customHeight="1">
      <c r="A32" s="117">
        <v>4</v>
      </c>
      <c r="B32" s="112" t="s">
        <v>62</v>
      </c>
      <c r="C32" s="112">
        <v>4</v>
      </c>
      <c r="D32" s="112">
        <v>2030</v>
      </c>
      <c r="E32" s="112">
        <v>3000</v>
      </c>
      <c r="F32" s="112" t="s">
        <v>2</v>
      </c>
      <c r="G32" s="114"/>
      <c r="H32" s="114"/>
      <c r="I32" s="114"/>
      <c r="J32" s="118">
        <f>L32*0.9</f>
        <v>2406.6</v>
      </c>
      <c r="K32" s="118">
        <f>L32*0.95</f>
        <v>2540.2999999999997</v>
      </c>
      <c r="L32" s="125">
        <v>2674</v>
      </c>
      <c r="M32" s="119">
        <v>942</v>
      </c>
      <c r="P32" s="6" t="s">
        <v>92</v>
      </c>
    </row>
    <row r="33" spans="1:13" ht="7.5" customHeight="1">
      <c r="A33" s="106"/>
      <c r="B33" s="80"/>
      <c r="C33" s="80"/>
      <c r="D33" s="80"/>
      <c r="E33" s="80"/>
      <c r="F33" s="80"/>
      <c r="G33" s="81"/>
      <c r="H33" s="81"/>
      <c r="I33" s="81"/>
      <c r="J33" s="82"/>
      <c r="K33" s="82"/>
      <c r="L33" s="83"/>
      <c r="M33" s="107"/>
    </row>
    <row r="34" spans="1:13" s="73" customFormat="1" ht="2.25" customHeight="1" thickBot="1">
      <c r="A34" s="108"/>
      <c r="B34" s="109"/>
      <c r="C34" s="109"/>
      <c r="D34" s="109"/>
      <c r="E34" s="109"/>
      <c r="F34" s="109"/>
      <c r="G34" s="110"/>
      <c r="H34" s="110"/>
      <c r="I34" s="110"/>
      <c r="J34" s="110"/>
      <c r="K34" s="110"/>
      <c r="L34" s="110"/>
      <c r="M34" s="111"/>
    </row>
    <row r="35" spans="1:13" s="6" customFormat="1" ht="14.25" customHeight="1" thickBot="1">
      <c r="A35" s="169" t="s">
        <v>30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6"/>
    </row>
    <row r="36" spans="1:13" s="6" customFormat="1" ht="13.5" customHeight="1">
      <c r="A36" s="54" t="s">
        <v>28</v>
      </c>
      <c r="B36" s="149" t="s">
        <v>33</v>
      </c>
      <c r="C36" s="150"/>
      <c r="D36" s="142">
        <v>1100</v>
      </c>
      <c r="E36" s="143"/>
      <c r="F36" s="52" t="s">
        <v>2</v>
      </c>
      <c r="G36" s="42"/>
      <c r="H36" s="42"/>
      <c r="I36" s="42"/>
      <c r="J36" s="35">
        <f aca="true" t="shared" si="2" ref="J36:J43">L36*0.9</f>
        <v>496.8</v>
      </c>
      <c r="K36" s="35">
        <v>552</v>
      </c>
      <c r="L36" s="122">
        <v>552</v>
      </c>
      <c r="M36" s="43"/>
    </row>
    <row r="37" spans="1:13" s="6" customFormat="1" ht="14.25" customHeight="1">
      <c r="A37" s="54" t="s">
        <v>28</v>
      </c>
      <c r="B37" s="149" t="s">
        <v>33</v>
      </c>
      <c r="C37" s="150"/>
      <c r="D37" s="142">
        <v>1500</v>
      </c>
      <c r="E37" s="143"/>
      <c r="F37" s="52" t="s">
        <v>2</v>
      </c>
      <c r="G37" s="42"/>
      <c r="H37" s="42"/>
      <c r="I37" s="42"/>
      <c r="J37" s="35">
        <f>L37*0.9</f>
        <v>658.8000000000001</v>
      </c>
      <c r="K37" s="35">
        <v>688</v>
      </c>
      <c r="L37" s="122">
        <v>732</v>
      </c>
      <c r="M37" s="43"/>
    </row>
    <row r="38" spans="1:13" s="6" customFormat="1" ht="13.5" customHeight="1">
      <c r="A38" s="54" t="s">
        <v>28</v>
      </c>
      <c r="B38" s="149" t="s">
        <v>31</v>
      </c>
      <c r="C38" s="150"/>
      <c r="D38" s="142">
        <v>2000</v>
      </c>
      <c r="E38" s="143"/>
      <c r="F38" s="52" t="s">
        <v>2</v>
      </c>
      <c r="G38" s="42"/>
      <c r="H38" s="42"/>
      <c r="I38" s="42"/>
      <c r="J38" s="35">
        <f t="shared" si="2"/>
        <v>850.5</v>
      </c>
      <c r="K38" s="35">
        <v>945</v>
      </c>
      <c r="L38" s="122">
        <v>945</v>
      </c>
      <c r="M38" s="43"/>
    </row>
    <row r="39" spans="1:13" s="6" customFormat="1" ht="14.25" customHeight="1">
      <c r="A39" s="54" t="s">
        <v>28</v>
      </c>
      <c r="B39" s="149" t="s">
        <v>31</v>
      </c>
      <c r="C39" s="150"/>
      <c r="D39" s="142">
        <v>2200</v>
      </c>
      <c r="E39" s="143"/>
      <c r="F39" s="104" t="s">
        <v>2</v>
      </c>
      <c r="G39" s="42"/>
      <c r="H39" s="42"/>
      <c r="I39" s="42"/>
      <c r="J39" s="35">
        <f t="shared" si="2"/>
        <v>937.8000000000001</v>
      </c>
      <c r="K39" s="35">
        <v>1042</v>
      </c>
      <c r="L39" s="122">
        <v>1042</v>
      </c>
      <c r="M39" s="43"/>
    </row>
    <row r="40" spans="1:13" s="6" customFormat="1" ht="13.5" customHeight="1">
      <c r="A40" s="41" t="s">
        <v>28</v>
      </c>
      <c r="B40" s="149" t="s">
        <v>31</v>
      </c>
      <c r="C40" s="150"/>
      <c r="D40" s="140">
        <v>2400</v>
      </c>
      <c r="E40" s="141"/>
      <c r="F40" s="104" t="s">
        <v>2</v>
      </c>
      <c r="G40" s="42"/>
      <c r="H40" s="42"/>
      <c r="I40" s="42"/>
      <c r="J40" s="35">
        <f t="shared" si="2"/>
        <v>990.9</v>
      </c>
      <c r="K40" s="35">
        <v>1101</v>
      </c>
      <c r="L40" s="122">
        <v>1101</v>
      </c>
      <c r="M40" s="43"/>
    </row>
    <row r="41" spans="1:13" s="6" customFormat="1" ht="11.25" customHeight="1">
      <c r="A41" s="41" t="s">
        <v>28</v>
      </c>
      <c r="B41" s="149" t="s">
        <v>32</v>
      </c>
      <c r="C41" s="150"/>
      <c r="D41" s="140">
        <v>2500</v>
      </c>
      <c r="E41" s="141"/>
      <c r="F41" s="104" t="s">
        <v>2</v>
      </c>
      <c r="G41" s="42"/>
      <c r="H41" s="42"/>
      <c r="I41" s="42"/>
      <c r="J41" s="35">
        <f>L41*0.9</f>
        <v>1031.4</v>
      </c>
      <c r="K41" s="35">
        <v>1146</v>
      </c>
      <c r="L41" s="122">
        <v>1146</v>
      </c>
      <c r="M41" s="43"/>
    </row>
    <row r="42" spans="1:13" s="6" customFormat="1" ht="13.5" customHeight="1">
      <c r="A42" s="41" t="s">
        <v>28</v>
      </c>
      <c r="B42" s="144" t="s">
        <v>32</v>
      </c>
      <c r="C42" s="144"/>
      <c r="D42" s="144">
        <v>3000</v>
      </c>
      <c r="E42" s="144"/>
      <c r="F42" s="104" t="s">
        <v>2</v>
      </c>
      <c r="G42" s="42"/>
      <c r="H42" s="42"/>
      <c r="I42" s="42"/>
      <c r="J42" s="36">
        <f t="shared" si="2"/>
        <v>1237.5</v>
      </c>
      <c r="K42" s="36">
        <v>1375</v>
      </c>
      <c r="L42" s="122">
        <v>1375</v>
      </c>
      <c r="M42" s="55"/>
    </row>
    <row r="43" spans="1:13" s="6" customFormat="1" ht="15" customHeight="1">
      <c r="A43" s="41" t="s">
        <v>12</v>
      </c>
      <c r="B43" s="144" t="s">
        <v>34</v>
      </c>
      <c r="C43" s="144"/>
      <c r="D43" s="144">
        <v>3000</v>
      </c>
      <c r="E43" s="144"/>
      <c r="F43" s="104" t="s">
        <v>2</v>
      </c>
      <c r="G43" s="42"/>
      <c r="H43" s="42"/>
      <c r="I43" s="42"/>
      <c r="J43" s="36">
        <f t="shared" si="2"/>
        <v>1038.6000000000001</v>
      </c>
      <c r="K43" s="36">
        <f>L43*0.95</f>
        <v>1096.3</v>
      </c>
      <c r="L43" s="122">
        <v>1154</v>
      </c>
      <c r="M43" s="55"/>
    </row>
    <row r="44" spans="1:13" s="6" customFormat="1" ht="14.25" customHeight="1">
      <c r="A44" s="41" t="s">
        <v>12</v>
      </c>
      <c r="B44" s="144" t="s">
        <v>32</v>
      </c>
      <c r="C44" s="144"/>
      <c r="D44" s="144">
        <v>2500</v>
      </c>
      <c r="E44" s="144"/>
      <c r="F44" s="104" t="s">
        <v>2</v>
      </c>
      <c r="G44" s="42"/>
      <c r="H44" s="42"/>
      <c r="I44" s="42"/>
      <c r="J44" s="36">
        <f>L44*0.9</f>
        <v>867.6</v>
      </c>
      <c r="K44" s="36">
        <f>L44*0.95</f>
        <v>915.8</v>
      </c>
      <c r="L44" s="122">
        <v>964</v>
      </c>
      <c r="M44" s="55"/>
    </row>
    <row r="45" spans="1:13" s="6" customFormat="1" ht="6" customHeight="1">
      <c r="A45" s="84"/>
      <c r="B45" s="80"/>
      <c r="C45" s="80"/>
      <c r="D45" s="80"/>
      <c r="E45" s="80"/>
      <c r="F45" s="80"/>
      <c r="G45" s="81"/>
      <c r="H45" s="81"/>
      <c r="I45" s="81"/>
      <c r="J45" s="82"/>
      <c r="K45" s="82"/>
      <c r="L45" s="83"/>
      <c r="M45" s="85"/>
    </row>
    <row r="46" spans="1:13" s="6" customFormat="1" ht="2.25" customHeight="1" hidden="1">
      <c r="A46" s="84"/>
      <c r="B46" s="80"/>
      <c r="C46" s="80"/>
      <c r="D46" s="80"/>
      <c r="E46" s="80"/>
      <c r="F46" s="80"/>
      <c r="G46" s="81"/>
      <c r="H46" s="81"/>
      <c r="I46" s="81"/>
      <c r="J46" s="82"/>
      <c r="K46" s="82"/>
      <c r="L46" s="83"/>
      <c r="M46" s="85"/>
    </row>
    <row r="47" spans="1:13" s="6" customFormat="1" ht="16.5" customHeight="1" thickBot="1">
      <c r="A47" s="160" t="s">
        <v>42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2"/>
    </row>
    <row r="48" spans="1:13" s="6" customFormat="1" ht="15.75" customHeight="1" thickBot="1">
      <c r="A48" s="56" t="s">
        <v>28</v>
      </c>
      <c r="B48" s="145" t="s">
        <v>32</v>
      </c>
      <c r="C48" s="146"/>
      <c r="D48" s="145">
        <v>2065</v>
      </c>
      <c r="E48" s="146"/>
      <c r="F48" s="38" t="s">
        <v>2</v>
      </c>
      <c r="G48" s="60"/>
      <c r="H48" s="60"/>
      <c r="I48" s="60"/>
      <c r="J48" s="39">
        <f>L48*0.9</f>
        <v>1629.9</v>
      </c>
      <c r="K48" s="39">
        <f>L48*0.95</f>
        <v>1720.4499999999998</v>
      </c>
      <c r="L48" s="39">
        <v>1811</v>
      </c>
      <c r="M48" s="57"/>
    </row>
    <row r="49" spans="1:13" s="6" customFormat="1" ht="19.5" customHeight="1" thickBot="1">
      <c r="A49" s="157" t="s">
        <v>11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9"/>
    </row>
    <row r="50" spans="1:13" s="6" customFormat="1" ht="26.25" customHeight="1">
      <c r="A50" s="154" t="s">
        <v>19</v>
      </c>
      <c r="B50" s="155"/>
      <c r="C50" s="155"/>
      <c r="D50" s="155"/>
      <c r="E50" s="156"/>
      <c r="F50" s="58" t="s">
        <v>44</v>
      </c>
      <c r="G50" s="31"/>
      <c r="H50" s="31"/>
      <c r="I50" s="31"/>
      <c r="J50" s="68">
        <f>L50*0.9</f>
        <v>54</v>
      </c>
      <c r="K50" s="68">
        <f>L50*0.95</f>
        <v>57</v>
      </c>
      <c r="L50" s="33">
        <v>60</v>
      </c>
      <c r="M50" s="59"/>
    </row>
    <row r="51" spans="1:13" s="6" customFormat="1" ht="13.5" customHeight="1" thickBot="1">
      <c r="A51" s="151" t="s">
        <v>45</v>
      </c>
      <c r="B51" s="152"/>
      <c r="C51" s="152"/>
      <c r="D51" s="152"/>
      <c r="E51" s="153"/>
      <c r="F51" s="38" t="s">
        <v>44</v>
      </c>
      <c r="G51" s="60"/>
      <c r="H51" s="60"/>
      <c r="I51" s="60"/>
      <c r="J51" s="61">
        <f>L51*0.9</f>
        <v>48.6</v>
      </c>
      <c r="K51" s="61">
        <f>L51*0.95</f>
        <v>51.3</v>
      </c>
      <c r="L51" s="39">
        <v>54</v>
      </c>
      <c r="M51" s="62"/>
    </row>
    <row r="52" spans="1:13" s="6" customFormat="1" ht="17.25" customHeight="1">
      <c r="A52" s="77" t="s">
        <v>64</v>
      </c>
      <c r="B52" s="15"/>
      <c r="C52" s="15"/>
      <c r="D52" s="15"/>
      <c r="E52" s="15"/>
      <c r="F52" s="16"/>
      <c r="G52" s="17"/>
      <c r="H52" s="17"/>
      <c r="I52" s="17"/>
      <c r="J52" s="17"/>
      <c r="K52" s="17"/>
      <c r="L52" s="14"/>
      <c r="M52" s="18"/>
    </row>
    <row r="53" s="6" customFormat="1" ht="32.25" customHeight="1"/>
    <row r="54" spans="1:14" s="6" customFormat="1" ht="32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s="9" customFormat="1" ht="26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="6" customFormat="1" ht="15.75"/>
    <row r="57" s="6" customFormat="1" ht="15.75"/>
    <row r="58" s="6" customFormat="1" ht="31.5" customHeight="1"/>
    <row r="59" s="6" customFormat="1" ht="15.75"/>
    <row r="60" s="6" customFormat="1" ht="15.75"/>
    <row r="61" s="6" customFormat="1" ht="16.5" customHeight="1"/>
    <row r="62" s="6" customFormat="1" ht="15.75"/>
    <row r="63" s="6" customFormat="1" ht="15.75">
      <c r="N63" s="10"/>
    </row>
    <row r="64" s="6" customFormat="1" ht="15.75"/>
    <row r="65" s="6" customFormat="1" ht="15.75"/>
    <row r="66" s="6" customFormat="1" ht="15.75">
      <c r="N66" s="25"/>
    </row>
    <row r="67" spans="1:13" s="6" customFormat="1" ht="20.25" customHeight="1">
      <c r="A67" s="26"/>
      <c r="G67" s="22"/>
      <c r="H67" s="22"/>
      <c r="I67" s="22"/>
      <c r="J67" s="22"/>
      <c r="K67" s="22"/>
      <c r="L67" s="22"/>
      <c r="M67" s="22"/>
    </row>
    <row r="68" spans="1:13" s="6" customFormat="1" ht="30.75" customHeight="1">
      <c r="A68" s="26"/>
      <c r="G68" s="22"/>
      <c r="H68" s="22"/>
      <c r="I68" s="22"/>
      <c r="J68" s="22"/>
      <c r="K68" s="22"/>
      <c r="L68" s="22"/>
      <c r="M68" s="22"/>
    </row>
    <row r="69" spans="1:13" s="6" customFormat="1" ht="19.5" customHeight="1">
      <c r="A69" s="26"/>
      <c r="G69" s="22"/>
      <c r="H69" s="22"/>
      <c r="I69" s="22"/>
      <c r="J69" s="22"/>
      <c r="K69" s="22"/>
      <c r="L69" s="22"/>
      <c r="M69" s="22"/>
    </row>
    <row r="70" spans="1:13" s="6" customFormat="1" ht="27.75" customHeight="1">
      <c r="A70" s="26"/>
      <c r="G70" s="22"/>
      <c r="H70" s="22"/>
      <c r="I70" s="22"/>
      <c r="J70" s="22"/>
      <c r="K70" s="22"/>
      <c r="L70" s="22"/>
      <c r="M70" s="22"/>
    </row>
    <row r="71" spans="1:13" s="6" customFormat="1" ht="15.75">
      <c r="A71" s="26"/>
      <c r="G71" s="22"/>
      <c r="H71" s="22"/>
      <c r="I71" s="22"/>
      <c r="J71" s="22"/>
      <c r="K71" s="22"/>
      <c r="L71" s="22"/>
      <c r="M71" s="22"/>
    </row>
    <row r="72" spans="1:13" s="6" customFormat="1" ht="18.75" customHeight="1">
      <c r="A72" s="26"/>
      <c r="G72" s="22"/>
      <c r="H72" s="22"/>
      <c r="I72" s="22"/>
      <c r="J72" s="22"/>
      <c r="K72" s="22"/>
      <c r="L72" s="22"/>
      <c r="M72" s="22"/>
    </row>
    <row r="73" spans="1:13" s="6" customFormat="1" ht="18.75" customHeight="1">
      <c r="A73" s="26"/>
      <c r="G73" s="22"/>
      <c r="H73" s="22"/>
      <c r="I73" s="22"/>
      <c r="J73" s="22"/>
      <c r="K73" s="22"/>
      <c r="L73" s="22"/>
      <c r="M73" s="22"/>
    </row>
    <row r="74" spans="1:13" s="6" customFormat="1" ht="29.25" customHeight="1">
      <c r="A74" s="26"/>
      <c r="G74" s="22"/>
      <c r="H74" s="22"/>
      <c r="I74" s="22"/>
      <c r="J74" s="22"/>
      <c r="K74" s="22"/>
      <c r="L74" s="22"/>
      <c r="M74" s="22"/>
    </row>
    <row r="75" spans="1:13" s="6" customFormat="1" ht="15.75">
      <c r="A75" s="26"/>
      <c r="G75" s="22"/>
      <c r="H75" s="22"/>
      <c r="I75" s="22"/>
      <c r="J75" s="22"/>
      <c r="K75" s="22"/>
      <c r="L75" s="22"/>
      <c r="M75" s="22"/>
    </row>
    <row r="76" spans="1:13" s="6" customFormat="1" ht="15.75">
      <c r="A76" s="26"/>
      <c r="G76" s="22"/>
      <c r="H76" s="22"/>
      <c r="I76" s="22"/>
      <c r="J76" s="22"/>
      <c r="K76" s="22"/>
      <c r="L76" s="22"/>
      <c r="M76" s="22"/>
    </row>
    <row r="77" spans="1:13" s="6" customFormat="1" ht="15.75">
      <c r="A77" s="26"/>
      <c r="G77" s="22"/>
      <c r="H77" s="22"/>
      <c r="I77" s="22"/>
      <c r="J77" s="22"/>
      <c r="K77" s="22"/>
      <c r="L77" s="22"/>
      <c r="M77" s="22"/>
    </row>
    <row r="78" spans="1:13" s="6" customFormat="1" ht="15.75">
      <c r="A78" s="26"/>
      <c r="G78" s="22"/>
      <c r="H78" s="22"/>
      <c r="I78" s="22"/>
      <c r="J78" s="22"/>
      <c r="K78" s="22"/>
      <c r="L78" s="22"/>
      <c r="M78" s="22"/>
    </row>
    <row r="79" spans="1:13" s="6" customFormat="1" ht="15.75">
      <c r="A79" s="26"/>
      <c r="G79" s="22"/>
      <c r="H79" s="22"/>
      <c r="I79" s="22"/>
      <c r="J79" s="22"/>
      <c r="K79" s="22"/>
      <c r="L79" s="22"/>
      <c r="M79" s="22"/>
    </row>
    <row r="80" spans="1:13" s="6" customFormat="1" ht="15.75">
      <c r="A80" s="26"/>
      <c r="G80" s="22"/>
      <c r="H80" s="22"/>
      <c r="I80" s="22"/>
      <c r="J80" s="22"/>
      <c r="K80" s="22"/>
      <c r="L80" s="22"/>
      <c r="M80" s="22"/>
    </row>
    <row r="81" spans="1:13" s="6" customFormat="1" ht="15.75">
      <c r="A81" s="26"/>
      <c r="G81" s="22"/>
      <c r="H81" s="22"/>
      <c r="I81" s="22"/>
      <c r="J81" s="22"/>
      <c r="K81" s="22"/>
      <c r="L81" s="22"/>
      <c r="M81" s="22"/>
    </row>
    <row r="82" spans="1:13" s="6" customFormat="1" ht="15.75">
      <c r="A82" s="26"/>
      <c r="G82" s="22"/>
      <c r="H82" s="22"/>
      <c r="I82" s="22"/>
      <c r="J82" s="22"/>
      <c r="K82" s="22"/>
      <c r="L82" s="22"/>
      <c r="M82" s="22"/>
    </row>
    <row r="83" spans="1:13" s="6" customFormat="1" ht="15.75">
      <c r="A83" s="26"/>
      <c r="G83" s="22"/>
      <c r="H83" s="22"/>
      <c r="I83" s="22"/>
      <c r="J83" s="22"/>
      <c r="K83" s="22"/>
      <c r="L83" s="22"/>
      <c r="M83" s="22"/>
    </row>
    <row r="84" spans="1:13" s="6" customFormat="1" ht="15.75">
      <c r="A84" s="26"/>
      <c r="G84" s="22"/>
      <c r="H84" s="22"/>
      <c r="I84" s="22"/>
      <c r="J84" s="22"/>
      <c r="K84" s="22"/>
      <c r="L84" s="22"/>
      <c r="M84" s="22"/>
    </row>
    <row r="85" spans="1:13" s="6" customFormat="1" ht="15.75">
      <c r="A85" s="26"/>
      <c r="G85" s="22"/>
      <c r="H85" s="22"/>
      <c r="I85" s="22"/>
      <c r="J85" s="22"/>
      <c r="K85" s="22"/>
      <c r="L85" s="22"/>
      <c r="M85" s="22"/>
    </row>
    <row r="86" spans="1:13" s="6" customFormat="1" ht="15.75">
      <c r="A86" s="26"/>
      <c r="G86" s="22"/>
      <c r="H86" s="22"/>
      <c r="I86" s="22"/>
      <c r="J86" s="22"/>
      <c r="K86" s="22"/>
      <c r="L86" s="22"/>
      <c r="M86" s="22"/>
    </row>
    <row r="87" spans="1:13" s="6" customFormat="1" ht="15.75">
      <c r="A87" s="26"/>
      <c r="G87" s="22"/>
      <c r="H87" s="22"/>
      <c r="I87" s="22"/>
      <c r="J87" s="22"/>
      <c r="K87" s="22"/>
      <c r="L87" s="22"/>
      <c r="M87" s="22"/>
    </row>
    <row r="88" spans="1:13" s="6" customFormat="1" ht="15.75">
      <c r="A88" s="26"/>
      <c r="G88" s="22"/>
      <c r="H88" s="22"/>
      <c r="I88" s="22"/>
      <c r="J88" s="22"/>
      <c r="K88" s="22"/>
      <c r="L88" s="22"/>
      <c r="M88" s="22"/>
    </row>
    <row r="89" spans="1:13" s="6" customFormat="1" ht="15.75">
      <c r="A89" s="26"/>
      <c r="G89" s="22"/>
      <c r="H89" s="22"/>
      <c r="I89" s="22"/>
      <c r="J89" s="22"/>
      <c r="K89" s="22"/>
      <c r="L89" s="22"/>
      <c r="M89" s="22"/>
    </row>
    <row r="90" spans="1:13" s="6" customFormat="1" ht="15.75">
      <c r="A90" s="26"/>
      <c r="G90" s="22"/>
      <c r="H90" s="22"/>
      <c r="I90" s="22"/>
      <c r="J90" s="22"/>
      <c r="K90" s="22"/>
      <c r="L90" s="22"/>
      <c r="M90" s="22"/>
    </row>
    <row r="91" spans="1:13" s="6" customFormat="1" ht="15.75">
      <c r="A91" s="26"/>
      <c r="G91" s="22"/>
      <c r="H91" s="22"/>
      <c r="I91" s="22"/>
      <c r="J91" s="22"/>
      <c r="K91" s="22"/>
      <c r="L91" s="22"/>
      <c r="M91" s="22"/>
    </row>
    <row r="92" spans="1:13" s="6" customFormat="1" ht="15.75">
      <c r="A92" s="26"/>
      <c r="G92" s="22"/>
      <c r="H92" s="22"/>
      <c r="I92" s="22"/>
      <c r="J92" s="22"/>
      <c r="K92" s="22"/>
      <c r="L92" s="22"/>
      <c r="M92" s="22"/>
    </row>
    <row r="93" spans="1:13" s="6" customFormat="1" ht="15.75">
      <c r="A93" s="26"/>
      <c r="G93" s="22"/>
      <c r="H93" s="22"/>
      <c r="I93" s="22"/>
      <c r="J93" s="22"/>
      <c r="K93" s="22"/>
      <c r="L93" s="22"/>
      <c r="M93" s="22"/>
    </row>
    <row r="94" spans="1:13" s="6" customFormat="1" ht="15.75">
      <c r="A94" s="26"/>
      <c r="G94" s="22"/>
      <c r="H94" s="22"/>
      <c r="I94" s="22"/>
      <c r="J94" s="22"/>
      <c r="K94" s="22"/>
      <c r="L94" s="22"/>
      <c r="M94" s="22"/>
    </row>
    <row r="95" spans="1:13" s="6" customFormat="1" ht="15.75">
      <c r="A95" s="26"/>
      <c r="G95" s="22"/>
      <c r="H95" s="22"/>
      <c r="I95" s="22"/>
      <c r="J95" s="22"/>
      <c r="K95" s="22"/>
      <c r="L95" s="22"/>
      <c r="M95" s="22"/>
    </row>
    <row r="96" spans="1:13" s="6" customFormat="1" ht="15.75">
      <c r="A96" s="26"/>
      <c r="G96" s="22"/>
      <c r="H96" s="22"/>
      <c r="I96" s="22"/>
      <c r="J96" s="22"/>
      <c r="K96" s="22"/>
      <c r="L96" s="22"/>
      <c r="M96" s="22"/>
    </row>
    <row r="97" spans="1:13" s="6" customFormat="1" ht="15.75">
      <c r="A97" s="26"/>
      <c r="G97" s="22"/>
      <c r="H97" s="22"/>
      <c r="I97" s="22"/>
      <c r="J97" s="22"/>
      <c r="K97" s="22"/>
      <c r="L97" s="22"/>
      <c r="M97" s="22"/>
    </row>
    <row r="98" spans="1:13" s="6" customFormat="1" ht="15.75">
      <c r="A98" s="26"/>
      <c r="G98" s="22"/>
      <c r="H98" s="22"/>
      <c r="I98" s="22"/>
      <c r="J98" s="22"/>
      <c r="K98" s="22"/>
      <c r="L98" s="22"/>
      <c r="M98" s="22"/>
    </row>
    <row r="99" spans="1:13" s="6" customFormat="1" ht="15.75">
      <c r="A99" s="26"/>
      <c r="G99" s="22"/>
      <c r="H99" s="22"/>
      <c r="I99" s="22"/>
      <c r="J99" s="22"/>
      <c r="K99" s="22"/>
      <c r="L99" s="22"/>
      <c r="M99" s="22"/>
    </row>
    <row r="100" spans="1:13" s="6" customFormat="1" ht="15.75">
      <c r="A100" s="26"/>
      <c r="G100" s="22"/>
      <c r="H100" s="22"/>
      <c r="I100" s="22"/>
      <c r="J100" s="22"/>
      <c r="K100" s="22"/>
      <c r="L100" s="22"/>
      <c r="M100" s="22"/>
    </row>
    <row r="101" spans="1:13" s="6" customFormat="1" ht="15.75">
      <c r="A101" s="26"/>
      <c r="G101" s="22"/>
      <c r="H101" s="22"/>
      <c r="I101" s="22"/>
      <c r="J101" s="22"/>
      <c r="K101" s="22"/>
      <c r="L101" s="22"/>
      <c r="M101" s="22"/>
    </row>
    <row r="102" spans="1:13" s="6" customFormat="1" ht="15.75">
      <c r="A102" s="26"/>
      <c r="G102" s="22"/>
      <c r="H102" s="22"/>
      <c r="I102" s="22"/>
      <c r="J102" s="22"/>
      <c r="K102" s="22"/>
      <c r="L102" s="22"/>
      <c r="M102" s="22"/>
    </row>
    <row r="103" spans="1:13" s="6" customFormat="1" ht="15.75">
      <c r="A103" s="26"/>
      <c r="G103" s="22"/>
      <c r="H103" s="22"/>
      <c r="I103" s="22"/>
      <c r="J103" s="22"/>
      <c r="K103" s="22"/>
      <c r="L103" s="22"/>
      <c r="M103" s="22"/>
    </row>
    <row r="104" spans="1:13" s="6" customFormat="1" ht="15.75">
      <c r="A104" s="26"/>
      <c r="G104" s="22"/>
      <c r="H104" s="22"/>
      <c r="I104" s="22"/>
      <c r="J104" s="22"/>
      <c r="K104" s="22"/>
      <c r="L104" s="22"/>
      <c r="M104" s="22"/>
    </row>
    <row r="105" spans="1:13" s="6" customFormat="1" ht="15.75">
      <c r="A105" s="26"/>
      <c r="G105" s="22"/>
      <c r="H105" s="22"/>
      <c r="I105" s="22"/>
      <c r="J105" s="22"/>
      <c r="K105" s="22"/>
      <c r="L105" s="22"/>
      <c r="M105" s="22"/>
    </row>
    <row r="106" spans="1:13" s="6" customFormat="1" ht="15.75">
      <c r="A106" s="26"/>
      <c r="G106" s="22"/>
      <c r="H106" s="22"/>
      <c r="I106" s="22"/>
      <c r="J106" s="22"/>
      <c r="K106" s="22"/>
      <c r="L106" s="22"/>
      <c r="M106" s="22"/>
    </row>
    <row r="107" spans="1:13" s="6" customFormat="1" ht="15.75">
      <c r="A107" s="26"/>
      <c r="G107" s="22"/>
      <c r="H107" s="22"/>
      <c r="I107" s="22"/>
      <c r="J107" s="22"/>
      <c r="K107" s="22"/>
      <c r="L107" s="22"/>
      <c r="M107" s="22"/>
    </row>
    <row r="108" spans="1:13" s="6" customFormat="1" ht="15.75">
      <c r="A108" s="26"/>
      <c r="G108" s="22"/>
      <c r="H108" s="22"/>
      <c r="I108" s="22"/>
      <c r="J108" s="22"/>
      <c r="K108" s="22"/>
      <c r="L108" s="22"/>
      <c r="M108" s="22"/>
    </row>
    <row r="109" spans="1:13" s="6" customFormat="1" ht="15.75">
      <c r="A109" s="26"/>
      <c r="G109" s="22"/>
      <c r="H109" s="22"/>
      <c r="I109" s="22"/>
      <c r="J109" s="22"/>
      <c r="K109" s="22"/>
      <c r="L109" s="22"/>
      <c r="M109" s="22"/>
    </row>
    <row r="110" spans="1:13" s="6" customFormat="1" ht="15.75">
      <c r="A110" s="26"/>
      <c r="G110" s="22"/>
      <c r="H110" s="22"/>
      <c r="I110" s="22"/>
      <c r="J110" s="22"/>
      <c r="K110" s="22"/>
      <c r="L110" s="22"/>
      <c r="M110" s="22"/>
    </row>
    <row r="111" spans="1:13" s="6" customFormat="1" ht="15.75">
      <c r="A111" s="26"/>
      <c r="G111" s="22"/>
      <c r="H111" s="22"/>
      <c r="I111" s="22"/>
      <c r="J111" s="22"/>
      <c r="K111" s="22"/>
      <c r="L111" s="22"/>
      <c r="M111" s="22"/>
    </row>
    <row r="112" spans="1:13" s="6" customFormat="1" ht="15.75">
      <c r="A112" s="26"/>
      <c r="G112" s="22"/>
      <c r="H112" s="22"/>
      <c r="I112" s="22"/>
      <c r="J112" s="22"/>
      <c r="K112" s="22"/>
      <c r="L112" s="22"/>
      <c r="M112" s="22"/>
    </row>
    <row r="113" spans="1:13" s="6" customFormat="1" ht="15.75">
      <c r="A113" s="26"/>
      <c r="G113" s="22"/>
      <c r="H113" s="22"/>
      <c r="I113" s="22"/>
      <c r="J113" s="22"/>
      <c r="K113" s="22"/>
      <c r="L113" s="22"/>
      <c r="M113" s="22"/>
    </row>
    <row r="114" spans="1:13" s="6" customFormat="1" ht="15.75">
      <c r="A114" s="26"/>
      <c r="G114" s="22"/>
      <c r="H114" s="22"/>
      <c r="I114" s="22"/>
      <c r="J114" s="22"/>
      <c r="K114" s="22"/>
      <c r="L114" s="22"/>
      <c r="M114" s="22"/>
    </row>
    <row r="115" spans="1:13" s="6" customFormat="1" ht="15.75">
      <c r="A115" s="26"/>
      <c r="G115" s="22"/>
      <c r="H115" s="22"/>
      <c r="I115" s="22"/>
      <c r="J115" s="22"/>
      <c r="K115" s="22"/>
      <c r="L115" s="22"/>
      <c r="M115" s="22"/>
    </row>
    <row r="116" spans="1:13" s="6" customFormat="1" ht="15.75">
      <c r="A116" s="26"/>
      <c r="G116" s="22"/>
      <c r="H116" s="22"/>
      <c r="I116" s="22"/>
      <c r="J116" s="22"/>
      <c r="K116" s="22"/>
      <c r="L116" s="22"/>
      <c r="M116" s="22"/>
    </row>
    <row r="117" spans="1:13" s="6" customFormat="1" ht="15.75">
      <c r="A117" s="26"/>
      <c r="G117" s="22"/>
      <c r="H117" s="22"/>
      <c r="I117" s="22"/>
      <c r="J117" s="22"/>
      <c r="K117" s="22"/>
      <c r="L117" s="22"/>
      <c r="M117" s="22"/>
    </row>
    <row r="118" spans="1:13" s="6" customFormat="1" ht="15.75">
      <c r="A118" s="26"/>
      <c r="G118" s="22"/>
      <c r="H118" s="22"/>
      <c r="I118" s="22"/>
      <c r="J118" s="22"/>
      <c r="K118" s="22"/>
      <c r="L118" s="22"/>
      <c r="M118" s="22"/>
    </row>
    <row r="119" spans="1:13" s="6" customFormat="1" ht="15.75">
      <c r="A119" s="26"/>
      <c r="G119" s="22"/>
      <c r="H119" s="22"/>
      <c r="I119" s="22"/>
      <c r="J119" s="22"/>
      <c r="K119" s="22"/>
      <c r="L119" s="22"/>
      <c r="M119" s="22"/>
    </row>
    <row r="120" spans="1:13" s="6" customFormat="1" ht="15.75">
      <c r="A120" s="26"/>
      <c r="G120" s="22"/>
      <c r="H120" s="22"/>
      <c r="I120" s="22"/>
      <c r="J120" s="22"/>
      <c r="K120" s="22"/>
      <c r="L120" s="22"/>
      <c r="M120" s="22"/>
    </row>
    <row r="121" spans="1:13" s="6" customFormat="1" ht="15.75">
      <c r="A121" s="26"/>
      <c r="G121" s="22"/>
      <c r="H121" s="22"/>
      <c r="I121" s="22"/>
      <c r="J121" s="22"/>
      <c r="K121" s="22"/>
      <c r="L121" s="22"/>
      <c r="M121" s="22"/>
    </row>
    <row r="122" spans="1:13" s="6" customFormat="1" ht="15.75">
      <c r="A122" s="26"/>
      <c r="G122" s="22"/>
      <c r="H122" s="22"/>
      <c r="I122" s="22"/>
      <c r="J122" s="22"/>
      <c r="K122" s="22"/>
      <c r="L122" s="22"/>
      <c r="M122" s="22"/>
    </row>
    <row r="123" spans="1:13" s="6" customFormat="1" ht="15.75">
      <c r="A123" s="26"/>
      <c r="G123" s="22"/>
      <c r="H123" s="22"/>
      <c r="I123" s="22"/>
      <c r="J123" s="22"/>
      <c r="K123" s="22"/>
      <c r="L123" s="22"/>
      <c r="M123" s="22"/>
    </row>
    <row r="124" spans="1:13" s="6" customFormat="1" ht="15.75">
      <c r="A124" s="26"/>
      <c r="G124" s="22"/>
      <c r="H124" s="22"/>
      <c r="I124" s="22"/>
      <c r="J124" s="22"/>
      <c r="K124" s="22"/>
      <c r="L124" s="22"/>
      <c r="M124" s="22"/>
    </row>
    <row r="125" spans="1:13" s="6" customFormat="1" ht="15.75">
      <c r="A125" s="26"/>
      <c r="G125" s="22"/>
      <c r="H125" s="22"/>
      <c r="I125" s="22"/>
      <c r="J125" s="22"/>
      <c r="K125" s="22"/>
      <c r="L125" s="22"/>
      <c r="M125" s="22"/>
    </row>
    <row r="126" spans="1:13" s="6" customFormat="1" ht="15.75">
      <c r="A126" s="26"/>
      <c r="G126" s="22"/>
      <c r="H126" s="22"/>
      <c r="I126" s="22"/>
      <c r="J126" s="22"/>
      <c r="K126" s="22"/>
      <c r="L126" s="22"/>
      <c r="M126" s="22"/>
    </row>
    <row r="127" spans="1:13" s="6" customFormat="1" ht="15.75">
      <c r="A127" s="26"/>
      <c r="G127" s="22"/>
      <c r="H127" s="22"/>
      <c r="I127" s="22"/>
      <c r="J127" s="22"/>
      <c r="K127" s="22"/>
      <c r="L127" s="22"/>
      <c r="M127" s="22"/>
    </row>
    <row r="128" spans="1:13" s="6" customFormat="1" ht="15.75">
      <c r="A128" s="26"/>
      <c r="G128" s="22"/>
      <c r="H128" s="22"/>
      <c r="I128" s="22"/>
      <c r="J128" s="22"/>
      <c r="K128" s="22"/>
      <c r="L128" s="22"/>
      <c r="M128" s="22"/>
    </row>
    <row r="129" spans="1:13" s="6" customFormat="1" ht="15.75">
      <c r="A129" s="26"/>
      <c r="G129" s="22"/>
      <c r="H129" s="22"/>
      <c r="I129" s="22"/>
      <c r="J129" s="22"/>
      <c r="K129" s="22"/>
      <c r="L129" s="22"/>
      <c r="M129" s="22"/>
    </row>
    <row r="130" spans="1:13" s="6" customFormat="1" ht="15.75">
      <c r="A130" s="26"/>
      <c r="G130" s="22"/>
      <c r="H130" s="22"/>
      <c r="I130" s="22"/>
      <c r="J130" s="22"/>
      <c r="K130" s="22"/>
      <c r="L130" s="22"/>
      <c r="M130" s="22"/>
    </row>
    <row r="131" spans="1:13" s="6" customFormat="1" ht="15.75">
      <c r="A131" s="26"/>
      <c r="G131" s="22"/>
      <c r="H131" s="22"/>
      <c r="I131" s="22"/>
      <c r="J131" s="22"/>
      <c r="K131" s="22"/>
      <c r="L131" s="22"/>
      <c r="M131" s="22"/>
    </row>
    <row r="132" spans="1:13" s="6" customFormat="1" ht="15.75">
      <c r="A132" s="26"/>
      <c r="G132" s="22"/>
      <c r="H132" s="22"/>
      <c r="I132" s="22"/>
      <c r="J132" s="22"/>
      <c r="K132" s="22"/>
      <c r="L132" s="22"/>
      <c r="M132" s="22"/>
    </row>
    <row r="133" spans="1:13" s="6" customFormat="1" ht="15.75">
      <c r="A133" s="26"/>
      <c r="G133" s="22"/>
      <c r="H133" s="22"/>
      <c r="I133" s="22"/>
      <c r="J133" s="22"/>
      <c r="K133" s="22"/>
      <c r="L133" s="22"/>
      <c r="M133" s="22"/>
    </row>
    <row r="134" spans="1:13" s="6" customFormat="1" ht="15.75">
      <c r="A134" s="26"/>
      <c r="G134" s="22"/>
      <c r="H134" s="22"/>
      <c r="I134" s="22"/>
      <c r="J134" s="22"/>
      <c r="K134" s="22"/>
      <c r="L134" s="22"/>
      <c r="M134" s="22"/>
    </row>
    <row r="135" spans="1:13" s="6" customFormat="1" ht="15.75">
      <c r="A135" s="26"/>
      <c r="G135" s="22"/>
      <c r="H135" s="22"/>
      <c r="I135" s="22"/>
      <c r="J135" s="22"/>
      <c r="K135" s="22"/>
      <c r="L135" s="22"/>
      <c r="M135" s="22"/>
    </row>
    <row r="136" spans="1:13" s="6" customFormat="1" ht="15.75">
      <c r="A136" s="26"/>
      <c r="G136" s="22"/>
      <c r="H136" s="22"/>
      <c r="I136" s="22"/>
      <c r="J136" s="22"/>
      <c r="K136" s="22"/>
      <c r="L136" s="22"/>
      <c r="M136" s="22"/>
    </row>
    <row r="137" spans="1:13" s="6" customFormat="1" ht="15.75">
      <c r="A137" s="26"/>
      <c r="G137" s="22"/>
      <c r="H137" s="22"/>
      <c r="I137" s="22"/>
      <c r="J137" s="22"/>
      <c r="K137" s="22"/>
      <c r="L137" s="22"/>
      <c r="M137" s="22"/>
    </row>
    <row r="138" spans="1:13" s="6" customFormat="1" ht="15.75">
      <c r="A138" s="26"/>
      <c r="G138" s="22"/>
      <c r="H138" s="22"/>
      <c r="I138" s="22"/>
      <c r="J138" s="22"/>
      <c r="K138" s="22"/>
      <c r="L138" s="22"/>
      <c r="M138" s="22"/>
    </row>
    <row r="139" spans="1:13" s="6" customFormat="1" ht="15.75">
      <c r="A139" s="26"/>
      <c r="G139" s="22"/>
      <c r="H139" s="22"/>
      <c r="I139" s="22"/>
      <c r="J139" s="22"/>
      <c r="K139" s="22"/>
      <c r="L139" s="22"/>
      <c r="M139" s="22"/>
    </row>
    <row r="140" spans="1:13" s="6" customFormat="1" ht="15.75">
      <c r="A140" s="26"/>
      <c r="G140" s="22"/>
      <c r="H140" s="22"/>
      <c r="I140" s="22"/>
      <c r="J140" s="22"/>
      <c r="K140" s="22"/>
      <c r="L140" s="22"/>
      <c r="M140" s="22"/>
    </row>
    <row r="141" spans="1:13" s="6" customFormat="1" ht="15.75">
      <c r="A141" s="26"/>
      <c r="G141" s="22"/>
      <c r="H141" s="22"/>
      <c r="I141" s="22"/>
      <c r="J141" s="22"/>
      <c r="K141" s="22"/>
      <c r="L141" s="22"/>
      <c r="M141" s="22"/>
    </row>
    <row r="142" spans="1:13" s="6" customFormat="1" ht="15.75">
      <c r="A142" s="26"/>
      <c r="G142" s="22"/>
      <c r="H142" s="22"/>
      <c r="I142" s="22"/>
      <c r="J142" s="22"/>
      <c r="K142" s="22"/>
      <c r="L142" s="22"/>
      <c r="M142" s="22"/>
    </row>
    <row r="143" spans="1:13" s="6" customFormat="1" ht="15.75">
      <c r="A143" s="26"/>
      <c r="G143" s="22"/>
      <c r="H143" s="22"/>
      <c r="I143" s="22"/>
      <c r="J143" s="22"/>
      <c r="K143" s="22"/>
      <c r="L143" s="22"/>
      <c r="M143" s="22"/>
    </row>
    <row r="144" spans="1:13" s="6" customFormat="1" ht="15.75">
      <c r="A144" s="26"/>
      <c r="G144" s="22"/>
      <c r="H144" s="22"/>
      <c r="I144" s="22"/>
      <c r="J144" s="22"/>
      <c r="K144" s="22"/>
      <c r="L144" s="22"/>
      <c r="M144" s="22"/>
    </row>
    <row r="145" spans="1:13" s="6" customFormat="1" ht="15.75">
      <c r="A145" s="26"/>
      <c r="G145" s="22"/>
      <c r="H145" s="22"/>
      <c r="I145" s="22"/>
      <c r="J145" s="22"/>
      <c r="K145" s="22"/>
      <c r="L145" s="22"/>
      <c r="M145" s="22"/>
    </row>
    <row r="146" spans="1:13" s="6" customFormat="1" ht="15.75">
      <c r="A146" s="26"/>
      <c r="G146" s="22"/>
      <c r="H146" s="22"/>
      <c r="I146" s="22"/>
      <c r="J146" s="22"/>
      <c r="K146" s="22"/>
      <c r="L146" s="22"/>
      <c r="M146" s="22"/>
    </row>
    <row r="147" spans="1:13" s="6" customFormat="1" ht="15.75">
      <c r="A147" s="26"/>
      <c r="G147" s="22"/>
      <c r="H147" s="22"/>
      <c r="I147" s="22"/>
      <c r="J147" s="22"/>
      <c r="K147" s="22"/>
      <c r="L147" s="22"/>
      <c r="M147" s="22"/>
    </row>
    <row r="148" spans="1:13" s="6" customFormat="1" ht="15.75">
      <c r="A148" s="26"/>
      <c r="G148" s="22"/>
      <c r="H148" s="22"/>
      <c r="I148" s="22"/>
      <c r="J148" s="22"/>
      <c r="K148" s="22"/>
      <c r="L148" s="22"/>
      <c r="M148" s="22"/>
    </row>
    <row r="149" spans="1:13" s="6" customFormat="1" ht="15.75">
      <c r="A149" s="26"/>
      <c r="G149" s="22"/>
      <c r="H149" s="22"/>
      <c r="I149" s="22"/>
      <c r="J149" s="22"/>
      <c r="K149" s="22"/>
      <c r="L149" s="22"/>
      <c r="M149" s="22"/>
    </row>
    <row r="150" spans="1:13" s="6" customFormat="1" ht="15.75">
      <c r="A150" s="26"/>
      <c r="G150" s="22"/>
      <c r="H150" s="22"/>
      <c r="I150" s="22"/>
      <c r="J150" s="22"/>
      <c r="K150" s="22"/>
      <c r="L150" s="22"/>
      <c r="M150" s="22"/>
    </row>
    <row r="151" spans="1:13" s="6" customFormat="1" ht="15.75">
      <c r="A151" s="26"/>
      <c r="G151" s="22"/>
      <c r="H151" s="22"/>
      <c r="I151" s="22"/>
      <c r="J151" s="22"/>
      <c r="K151" s="22"/>
      <c r="L151" s="22"/>
      <c r="M151" s="22"/>
    </row>
    <row r="152" spans="1:13" s="6" customFormat="1" ht="15.75">
      <c r="A152" s="26"/>
      <c r="G152" s="22"/>
      <c r="H152" s="22"/>
      <c r="I152" s="22"/>
      <c r="J152" s="22"/>
      <c r="K152" s="22"/>
      <c r="L152" s="22"/>
      <c r="M152" s="22"/>
    </row>
    <row r="153" spans="1:13" s="6" customFormat="1" ht="15.75">
      <c r="A153" s="26"/>
      <c r="G153" s="22"/>
      <c r="H153" s="22"/>
      <c r="I153" s="22"/>
      <c r="J153" s="22"/>
      <c r="K153" s="22"/>
      <c r="L153" s="22"/>
      <c r="M153" s="22"/>
    </row>
    <row r="154" spans="1:13" s="6" customFormat="1" ht="15.75">
      <c r="A154" s="26"/>
      <c r="G154" s="22"/>
      <c r="H154" s="22"/>
      <c r="I154" s="22"/>
      <c r="J154" s="22"/>
      <c r="K154" s="22"/>
      <c r="L154" s="22"/>
      <c r="M154" s="22"/>
    </row>
    <row r="155" spans="1:13" s="6" customFormat="1" ht="15.75">
      <c r="A155" s="26"/>
      <c r="G155" s="22"/>
      <c r="H155" s="22"/>
      <c r="I155" s="22"/>
      <c r="J155" s="22"/>
      <c r="K155" s="22"/>
      <c r="L155" s="22"/>
      <c r="M155" s="22"/>
    </row>
    <row r="156" spans="1:13" s="6" customFormat="1" ht="15.75">
      <c r="A156" s="26"/>
      <c r="G156" s="22"/>
      <c r="H156" s="22"/>
      <c r="I156" s="22"/>
      <c r="J156" s="22"/>
      <c r="K156" s="22"/>
      <c r="L156" s="22"/>
      <c r="M156" s="22"/>
    </row>
    <row r="157" spans="1:13" s="6" customFormat="1" ht="15.75">
      <c r="A157" s="26"/>
      <c r="G157" s="22"/>
      <c r="H157" s="22"/>
      <c r="I157" s="22"/>
      <c r="J157" s="22"/>
      <c r="K157" s="22"/>
      <c r="L157" s="22"/>
      <c r="M157" s="22"/>
    </row>
    <row r="158" spans="1:13" s="6" customFormat="1" ht="15.75">
      <c r="A158" s="26"/>
      <c r="G158" s="22"/>
      <c r="H158" s="22"/>
      <c r="I158" s="22"/>
      <c r="J158" s="22"/>
      <c r="K158" s="22"/>
      <c r="L158" s="22"/>
      <c r="M158" s="22"/>
    </row>
    <row r="159" spans="1:13" s="6" customFormat="1" ht="15.75">
      <c r="A159" s="26"/>
      <c r="G159" s="22"/>
      <c r="H159" s="22"/>
      <c r="I159" s="22"/>
      <c r="J159" s="22"/>
      <c r="K159" s="22"/>
      <c r="L159" s="22"/>
      <c r="M159" s="22"/>
    </row>
    <row r="160" spans="1:13" s="6" customFormat="1" ht="15.75">
      <c r="A160" s="26"/>
      <c r="G160" s="22"/>
      <c r="H160" s="22"/>
      <c r="I160" s="22"/>
      <c r="J160" s="22"/>
      <c r="K160" s="22"/>
      <c r="L160" s="22"/>
      <c r="M160" s="22"/>
    </row>
    <row r="161" spans="1:13" s="6" customFormat="1" ht="15.75">
      <c r="A161" s="26"/>
      <c r="G161" s="22"/>
      <c r="H161" s="22"/>
      <c r="I161" s="22"/>
      <c r="J161" s="22"/>
      <c r="K161" s="22"/>
      <c r="L161" s="22"/>
      <c r="M161" s="22"/>
    </row>
    <row r="162" spans="1:13" s="6" customFormat="1" ht="15.75">
      <c r="A162" s="26"/>
      <c r="G162" s="22"/>
      <c r="H162" s="22"/>
      <c r="I162" s="22"/>
      <c r="J162" s="22"/>
      <c r="K162" s="22"/>
      <c r="L162" s="22"/>
      <c r="M162" s="22"/>
    </row>
    <row r="163" spans="1:13" s="6" customFormat="1" ht="15.75">
      <c r="A163" s="26"/>
      <c r="G163" s="22"/>
      <c r="H163" s="22"/>
      <c r="I163" s="22"/>
      <c r="J163" s="22"/>
      <c r="K163" s="22"/>
      <c r="L163" s="22"/>
      <c r="M163" s="22"/>
    </row>
    <row r="164" spans="1:13" s="6" customFormat="1" ht="15.75">
      <c r="A164" s="26"/>
      <c r="G164" s="22"/>
      <c r="H164" s="22"/>
      <c r="I164" s="22"/>
      <c r="J164" s="22"/>
      <c r="K164" s="22"/>
      <c r="L164" s="22"/>
      <c r="M164" s="22"/>
    </row>
    <row r="165" spans="1:13" s="6" customFormat="1" ht="15.75">
      <c r="A165" s="26"/>
      <c r="G165" s="22"/>
      <c r="H165" s="22"/>
      <c r="I165" s="22"/>
      <c r="J165" s="22"/>
      <c r="K165" s="22"/>
      <c r="L165" s="22"/>
      <c r="M165" s="22"/>
    </row>
    <row r="166" spans="1:13" s="6" customFormat="1" ht="15.75">
      <c r="A166" s="26"/>
      <c r="G166" s="22"/>
      <c r="H166" s="22"/>
      <c r="I166" s="22"/>
      <c r="J166" s="22"/>
      <c r="K166" s="22"/>
      <c r="L166" s="22"/>
      <c r="M166" s="22"/>
    </row>
    <row r="167" spans="1:13" s="6" customFormat="1" ht="15.75">
      <c r="A167" s="26"/>
      <c r="G167" s="22"/>
      <c r="H167" s="22"/>
      <c r="I167" s="22"/>
      <c r="J167" s="22"/>
      <c r="K167" s="22"/>
      <c r="L167" s="22"/>
      <c r="M167" s="22"/>
    </row>
    <row r="168" spans="1:13" s="6" customFormat="1" ht="15.75">
      <c r="A168" s="26"/>
      <c r="G168" s="22"/>
      <c r="H168" s="22"/>
      <c r="I168" s="22"/>
      <c r="J168" s="22"/>
      <c r="K168" s="22"/>
      <c r="L168" s="22"/>
      <c r="M168" s="22"/>
    </row>
    <row r="169" spans="1:13" s="6" customFormat="1" ht="15.75">
      <c r="A169" s="26"/>
      <c r="G169" s="22"/>
      <c r="H169" s="22"/>
      <c r="I169" s="22"/>
      <c r="J169" s="22"/>
      <c r="K169" s="22"/>
      <c r="L169" s="22"/>
      <c r="M169" s="22"/>
    </row>
    <row r="170" spans="1:13" s="6" customFormat="1" ht="15.75">
      <c r="A170" s="26"/>
      <c r="G170" s="22"/>
      <c r="H170" s="22"/>
      <c r="I170" s="22"/>
      <c r="J170" s="22"/>
      <c r="K170" s="22"/>
      <c r="L170" s="22"/>
      <c r="M170" s="22"/>
    </row>
    <row r="171" spans="1:13" s="6" customFormat="1" ht="15.75">
      <c r="A171" s="26"/>
      <c r="G171" s="22"/>
      <c r="H171" s="22"/>
      <c r="I171" s="22"/>
      <c r="J171" s="22"/>
      <c r="K171" s="22"/>
      <c r="L171" s="22"/>
      <c r="M171" s="22"/>
    </row>
    <row r="172" spans="1:13" s="6" customFormat="1" ht="15.75">
      <c r="A172" s="26"/>
      <c r="G172" s="22"/>
      <c r="H172" s="22"/>
      <c r="I172" s="22"/>
      <c r="J172" s="22"/>
      <c r="K172" s="22"/>
      <c r="L172" s="22"/>
      <c r="M172" s="22"/>
    </row>
    <row r="173" spans="1:13" s="6" customFormat="1" ht="15.75">
      <c r="A173" s="26"/>
      <c r="G173" s="22"/>
      <c r="H173" s="22"/>
      <c r="I173" s="22"/>
      <c r="J173" s="22"/>
      <c r="K173" s="22"/>
      <c r="L173" s="22"/>
      <c r="M173" s="22"/>
    </row>
    <row r="174" spans="1:13" s="6" customFormat="1" ht="15.75">
      <c r="A174" s="26"/>
      <c r="G174" s="22"/>
      <c r="H174" s="22"/>
      <c r="I174" s="22"/>
      <c r="J174" s="22"/>
      <c r="K174" s="22"/>
      <c r="L174" s="22"/>
      <c r="M174" s="22"/>
    </row>
    <row r="175" spans="1:13" s="6" customFormat="1" ht="15.75">
      <c r="A175" s="26"/>
      <c r="G175" s="22"/>
      <c r="H175" s="22"/>
      <c r="I175" s="22"/>
      <c r="J175" s="22"/>
      <c r="K175" s="22"/>
      <c r="L175" s="22"/>
      <c r="M175" s="22"/>
    </row>
    <row r="176" spans="1:13" s="6" customFormat="1" ht="15.75">
      <c r="A176" s="26"/>
      <c r="G176" s="22"/>
      <c r="H176" s="22"/>
      <c r="I176" s="22"/>
      <c r="J176" s="22"/>
      <c r="K176" s="22"/>
      <c r="L176" s="22"/>
      <c r="M176" s="22"/>
    </row>
    <row r="177" spans="1:13" s="6" customFormat="1" ht="15.75">
      <c r="A177" s="26"/>
      <c r="G177" s="22"/>
      <c r="H177" s="22"/>
      <c r="I177" s="22"/>
      <c r="J177" s="22"/>
      <c r="K177" s="22"/>
      <c r="L177" s="22"/>
      <c r="M177" s="22"/>
    </row>
    <row r="178" spans="1:13" s="6" customFormat="1" ht="15.75">
      <c r="A178" s="26"/>
      <c r="G178" s="22"/>
      <c r="H178" s="22"/>
      <c r="I178" s="22"/>
      <c r="J178" s="22"/>
      <c r="K178" s="22"/>
      <c r="L178" s="22"/>
      <c r="M178" s="22"/>
    </row>
    <row r="179" spans="1:13" s="6" customFormat="1" ht="15.75">
      <c r="A179" s="26"/>
      <c r="G179" s="22"/>
      <c r="H179" s="22"/>
      <c r="I179" s="22"/>
      <c r="J179" s="22"/>
      <c r="K179" s="22"/>
      <c r="L179" s="22"/>
      <c r="M179" s="22"/>
    </row>
    <row r="180" spans="1:13" s="6" customFormat="1" ht="15.75">
      <c r="A180" s="26"/>
      <c r="G180" s="22"/>
      <c r="H180" s="22"/>
      <c r="I180" s="22"/>
      <c r="J180" s="22"/>
      <c r="K180" s="22"/>
      <c r="L180" s="22"/>
      <c r="M180" s="22"/>
    </row>
    <row r="181" spans="1:13" s="6" customFormat="1" ht="15.75">
      <c r="A181" s="26"/>
      <c r="G181" s="22"/>
      <c r="H181" s="22"/>
      <c r="I181" s="22"/>
      <c r="J181" s="22"/>
      <c r="K181" s="22"/>
      <c r="L181" s="22"/>
      <c r="M181" s="22"/>
    </row>
    <row r="182" spans="1:13" s="6" customFormat="1" ht="15.75">
      <c r="A182" s="26"/>
      <c r="G182" s="22"/>
      <c r="H182" s="22"/>
      <c r="I182" s="22"/>
      <c r="J182" s="22"/>
      <c r="K182" s="22"/>
      <c r="L182" s="22"/>
      <c r="M182" s="22"/>
    </row>
    <row r="183" spans="1:13" s="6" customFormat="1" ht="15.75">
      <c r="A183" s="26"/>
      <c r="G183" s="22"/>
      <c r="H183" s="22"/>
      <c r="I183" s="22"/>
      <c r="J183" s="22"/>
      <c r="K183" s="22"/>
      <c r="L183" s="22"/>
      <c r="M183" s="22"/>
    </row>
    <row r="184" spans="1:13" s="6" customFormat="1" ht="15.75">
      <c r="A184" s="26"/>
      <c r="G184" s="22"/>
      <c r="H184" s="22"/>
      <c r="I184" s="22"/>
      <c r="J184" s="22"/>
      <c r="K184" s="22"/>
      <c r="L184" s="22"/>
      <c r="M184" s="22"/>
    </row>
    <row r="185" spans="1:13" s="6" customFormat="1" ht="15.75">
      <c r="A185" s="26"/>
      <c r="G185" s="22"/>
      <c r="H185" s="22"/>
      <c r="I185" s="22"/>
      <c r="J185" s="22"/>
      <c r="K185" s="22"/>
      <c r="L185" s="22"/>
      <c r="M185" s="22"/>
    </row>
    <row r="186" spans="1:13" s="6" customFormat="1" ht="15.75">
      <c r="A186" s="26"/>
      <c r="G186" s="22"/>
      <c r="H186" s="22"/>
      <c r="I186" s="22"/>
      <c r="J186" s="22"/>
      <c r="K186" s="22"/>
      <c r="L186" s="22"/>
      <c r="M186" s="22"/>
    </row>
    <row r="187" spans="1:13" s="6" customFormat="1" ht="15.75">
      <c r="A187" s="26"/>
      <c r="G187" s="22"/>
      <c r="H187" s="22"/>
      <c r="I187" s="22"/>
      <c r="J187" s="22"/>
      <c r="K187" s="22"/>
      <c r="L187" s="22"/>
      <c r="M187" s="22"/>
    </row>
    <row r="188" spans="1:13" s="6" customFormat="1" ht="15.75">
      <c r="A188" s="26"/>
      <c r="G188" s="22"/>
      <c r="H188" s="22"/>
      <c r="I188" s="22"/>
      <c r="J188" s="22"/>
      <c r="K188" s="22"/>
      <c r="L188" s="22"/>
      <c r="M188" s="22"/>
    </row>
    <row r="189" spans="1:13" s="6" customFormat="1" ht="15.75">
      <c r="A189" s="26"/>
      <c r="G189" s="22"/>
      <c r="H189" s="22"/>
      <c r="I189" s="22"/>
      <c r="J189" s="22"/>
      <c r="K189" s="22"/>
      <c r="L189" s="22"/>
      <c r="M189" s="22"/>
    </row>
    <row r="190" spans="1:13" s="6" customFormat="1" ht="15.75">
      <c r="A190" s="26"/>
      <c r="G190" s="22"/>
      <c r="H190" s="22"/>
      <c r="I190" s="22"/>
      <c r="J190" s="22"/>
      <c r="K190" s="22"/>
      <c r="L190" s="22"/>
      <c r="M190" s="22"/>
    </row>
    <row r="191" spans="1:13" s="6" customFormat="1" ht="15.75">
      <c r="A191" s="26"/>
      <c r="G191" s="22"/>
      <c r="H191" s="22"/>
      <c r="I191" s="22"/>
      <c r="J191" s="22"/>
      <c r="K191" s="22"/>
      <c r="L191" s="22"/>
      <c r="M191" s="22"/>
    </row>
    <row r="192" spans="1:13" s="6" customFormat="1" ht="15.75">
      <c r="A192" s="26"/>
      <c r="G192" s="22"/>
      <c r="H192" s="22"/>
      <c r="I192" s="22"/>
      <c r="J192" s="22"/>
      <c r="K192" s="22"/>
      <c r="L192" s="22"/>
      <c r="M192" s="22"/>
    </row>
    <row r="193" spans="1:13" s="6" customFormat="1" ht="15.75">
      <c r="A193" s="26"/>
      <c r="G193" s="22"/>
      <c r="H193" s="22"/>
      <c r="I193" s="22"/>
      <c r="J193" s="22"/>
      <c r="K193" s="22"/>
      <c r="L193" s="22"/>
      <c r="M193" s="22"/>
    </row>
    <row r="194" spans="1:13" s="6" customFormat="1" ht="15.75">
      <c r="A194" s="26"/>
      <c r="G194" s="22"/>
      <c r="H194" s="22"/>
      <c r="I194" s="22"/>
      <c r="J194" s="22"/>
      <c r="K194" s="22"/>
      <c r="L194" s="22"/>
      <c r="M194" s="22"/>
    </row>
    <row r="195" spans="1:13" s="6" customFormat="1" ht="15.75">
      <c r="A195" s="26"/>
      <c r="G195" s="22"/>
      <c r="H195" s="22"/>
      <c r="I195" s="22"/>
      <c r="J195" s="22"/>
      <c r="K195" s="22"/>
      <c r="L195" s="22"/>
      <c r="M195" s="22"/>
    </row>
    <row r="196" spans="1:13" s="6" customFormat="1" ht="15.75">
      <c r="A196" s="26"/>
      <c r="G196" s="22"/>
      <c r="H196" s="22"/>
      <c r="I196" s="22"/>
      <c r="J196" s="22"/>
      <c r="K196" s="22"/>
      <c r="L196" s="22"/>
      <c r="M196" s="22"/>
    </row>
    <row r="197" spans="1:13" s="6" customFormat="1" ht="15.75">
      <c r="A197" s="26"/>
      <c r="G197" s="22"/>
      <c r="H197" s="22"/>
      <c r="I197" s="22"/>
      <c r="J197" s="22"/>
      <c r="K197" s="22"/>
      <c r="L197" s="22"/>
      <c r="M197" s="22"/>
    </row>
    <row r="198" spans="1:13" s="6" customFormat="1" ht="15.75">
      <c r="A198" s="26"/>
      <c r="G198" s="22"/>
      <c r="H198" s="22"/>
      <c r="I198" s="22"/>
      <c r="J198" s="22"/>
      <c r="K198" s="22"/>
      <c r="L198" s="22"/>
      <c r="M198" s="22"/>
    </row>
    <row r="199" spans="1:13" s="6" customFormat="1" ht="15.75">
      <c r="A199" s="26"/>
      <c r="G199" s="22"/>
      <c r="H199" s="22"/>
      <c r="I199" s="22"/>
      <c r="J199" s="22"/>
      <c r="K199" s="22"/>
      <c r="L199" s="22"/>
      <c r="M199" s="22"/>
    </row>
    <row r="200" spans="1:13" s="6" customFormat="1" ht="15.75">
      <c r="A200" s="26"/>
      <c r="G200" s="22"/>
      <c r="H200" s="22"/>
      <c r="I200" s="22"/>
      <c r="J200" s="22"/>
      <c r="K200" s="22"/>
      <c r="L200" s="22"/>
      <c r="M200" s="22"/>
    </row>
    <row r="201" spans="1:13" s="6" customFormat="1" ht="15.75">
      <c r="A201" s="26"/>
      <c r="G201" s="22"/>
      <c r="H201" s="22"/>
      <c r="I201" s="22"/>
      <c r="J201" s="22"/>
      <c r="K201" s="22"/>
      <c r="L201" s="22"/>
      <c r="M201" s="22"/>
    </row>
    <row r="202" spans="1:13" s="6" customFormat="1" ht="15.75">
      <c r="A202" s="26"/>
      <c r="G202" s="22"/>
      <c r="H202" s="22"/>
      <c r="I202" s="22"/>
      <c r="J202" s="22"/>
      <c r="K202" s="22"/>
      <c r="L202" s="22"/>
      <c r="M202" s="22"/>
    </row>
    <row r="203" spans="1:13" s="6" customFormat="1" ht="15.75">
      <c r="A203" s="26"/>
      <c r="G203" s="22"/>
      <c r="H203" s="22"/>
      <c r="I203" s="22"/>
      <c r="J203" s="22"/>
      <c r="K203" s="22"/>
      <c r="L203" s="22"/>
      <c r="M203" s="22"/>
    </row>
    <row r="204" spans="1:13" s="6" customFormat="1" ht="15.75">
      <c r="A204" s="26"/>
      <c r="G204" s="22"/>
      <c r="H204" s="22"/>
      <c r="I204" s="22"/>
      <c r="J204" s="22"/>
      <c r="K204" s="22"/>
      <c r="L204" s="22"/>
      <c r="M204" s="22"/>
    </row>
    <row r="205" spans="1:13" s="6" customFormat="1" ht="15.75">
      <c r="A205" s="26"/>
      <c r="G205" s="22"/>
      <c r="H205" s="22"/>
      <c r="I205" s="22"/>
      <c r="J205" s="22"/>
      <c r="K205" s="22"/>
      <c r="L205" s="22"/>
      <c r="M205" s="22"/>
    </row>
    <row r="206" spans="1:13" s="6" customFormat="1" ht="15.75">
      <c r="A206" s="26"/>
      <c r="G206" s="22"/>
      <c r="H206" s="22"/>
      <c r="I206" s="22"/>
      <c r="J206" s="22"/>
      <c r="K206" s="22"/>
      <c r="L206" s="22"/>
      <c r="M206" s="22"/>
    </row>
    <row r="207" spans="1:13" s="6" customFormat="1" ht="15.75">
      <c r="A207" s="26"/>
      <c r="G207" s="22"/>
      <c r="H207" s="22"/>
      <c r="I207" s="22"/>
      <c r="J207" s="22"/>
      <c r="K207" s="22"/>
      <c r="L207" s="22"/>
      <c r="M207" s="22"/>
    </row>
    <row r="208" spans="1:13" s="6" customFormat="1" ht="15.75">
      <c r="A208" s="26"/>
      <c r="G208" s="22"/>
      <c r="H208" s="22"/>
      <c r="I208" s="22"/>
      <c r="J208" s="22"/>
      <c r="K208" s="22"/>
      <c r="L208" s="22"/>
      <c r="M208" s="22"/>
    </row>
    <row r="209" spans="1:13" s="6" customFormat="1" ht="15.75">
      <c r="A209" s="26"/>
      <c r="G209" s="22"/>
      <c r="H209" s="22"/>
      <c r="I209" s="22"/>
      <c r="J209" s="22"/>
      <c r="K209" s="22"/>
      <c r="L209" s="22"/>
      <c r="M209" s="22"/>
    </row>
    <row r="210" spans="1:13" s="6" customFormat="1" ht="15.75">
      <c r="A210" s="26"/>
      <c r="G210" s="22"/>
      <c r="H210" s="22"/>
      <c r="I210" s="22"/>
      <c r="J210" s="22"/>
      <c r="K210" s="22"/>
      <c r="L210" s="22"/>
      <c r="M210" s="22"/>
    </row>
    <row r="211" spans="1:13" s="6" customFormat="1" ht="15.75">
      <c r="A211" s="26"/>
      <c r="G211" s="22"/>
      <c r="H211" s="22"/>
      <c r="I211" s="22"/>
      <c r="J211" s="22"/>
      <c r="K211" s="22"/>
      <c r="L211" s="22"/>
      <c r="M211" s="22"/>
    </row>
    <row r="212" spans="1:13" s="6" customFormat="1" ht="15.75">
      <c r="A212" s="26"/>
      <c r="G212" s="22"/>
      <c r="H212" s="22"/>
      <c r="I212" s="22"/>
      <c r="J212" s="22"/>
      <c r="K212" s="22"/>
      <c r="L212" s="22"/>
      <c r="M212" s="22"/>
    </row>
    <row r="213" spans="1:13" s="6" customFormat="1" ht="15.75">
      <c r="A213" s="26"/>
      <c r="G213" s="22"/>
      <c r="H213" s="22"/>
      <c r="I213" s="22"/>
      <c r="J213" s="22"/>
      <c r="K213" s="22"/>
      <c r="L213" s="22"/>
      <c r="M213" s="22"/>
    </row>
    <row r="214" spans="1:13" s="6" customFormat="1" ht="15.75">
      <c r="A214" s="26"/>
      <c r="G214" s="22"/>
      <c r="H214" s="22"/>
      <c r="I214" s="22"/>
      <c r="J214" s="22"/>
      <c r="K214" s="22"/>
      <c r="L214" s="22"/>
      <c r="M214" s="22"/>
    </row>
    <row r="215" spans="1:13" s="6" customFormat="1" ht="15.75">
      <c r="A215" s="26"/>
      <c r="G215" s="22"/>
      <c r="H215" s="22"/>
      <c r="I215" s="22"/>
      <c r="J215" s="22"/>
      <c r="K215" s="22"/>
      <c r="L215" s="22"/>
      <c r="M215" s="22"/>
    </row>
    <row r="216" spans="1:13" s="6" customFormat="1" ht="15.75">
      <c r="A216" s="26"/>
      <c r="G216" s="22"/>
      <c r="H216" s="22"/>
      <c r="I216" s="22"/>
      <c r="J216" s="22"/>
      <c r="K216" s="22"/>
      <c r="L216" s="22"/>
      <c r="M216" s="22"/>
    </row>
    <row r="217" spans="1:13" s="6" customFormat="1" ht="15.75">
      <c r="A217" s="26"/>
      <c r="G217" s="22"/>
      <c r="H217" s="22"/>
      <c r="I217" s="22"/>
      <c r="J217" s="22"/>
      <c r="K217" s="22"/>
      <c r="L217" s="22"/>
      <c r="M217" s="22"/>
    </row>
    <row r="218" spans="1:13" s="6" customFormat="1" ht="15.75">
      <c r="A218" s="26"/>
      <c r="G218" s="22"/>
      <c r="H218" s="22"/>
      <c r="I218" s="22"/>
      <c r="J218" s="22"/>
      <c r="K218" s="22"/>
      <c r="L218" s="22"/>
      <c r="M218" s="22"/>
    </row>
    <row r="219" spans="1:13" s="6" customFormat="1" ht="15.75">
      <c r="A219" s="26"/>
      <c r="G219" s="22"/>
      <c r="H219" s="22"/>
      <c r="I219" s="22"/>
      <c r="J219" s="22"/>
      <c r="K219" s="22"/>
      <c r="L219" s="22"/>
      <c r="M219" s="22"/>
    </row>
    <row r="220" spans="1:13" s="6" customFormat="1" ht="15.75">
      <c r="A220" s="26"/>
      <c r="G220" s="22"/>
      <c r="H220" s="22"/>
      <c r="I220" s="22"/>
      <c r="J220" s="22"/>
      <c r="K220" s="22"/>
      <c r="L220" s="22"/>
      <c r="M220" s="22"/>
    </row>
    <row r="221" spans="1:13" s="6" customFormat="1" ht="15.75">
      <c r="A221" s="26"/>
      <c r="G221" s="22"/>
      <c r="H221" s="22"/>
      <c r="I221" s="22"/>
      <c r="J221" s="22"/>
      <c r="K221" s="22"/>
      <c r="L221" s="22"/>
      <c r="M221" s="22"/>
    </row>
    <row r="222" spans="1:13" s="6" customFormat="1" ht="15.75">
      <c r="A222" s="26"/>
      <c r="G222" s="22"/>
      <c r="H222" s="22"/>
      <c r="I222" s="22"/>
      <c r="J222" s="22"/>
      <c r="K222" s="22"/>
      <c r="L222" s="22"/>
      <c r="M222" s="22"/>
    </row>
    <row r="223" spans="1:13" s="6" customFormat="1" ht="15.75">
      <c r="A223" s="26"/>
      <c r="G223" s="22"/>
      <c r="H223" s="22"/>
      <c r="I223" s="22"/>
      <c r="J223" s="22"/>
      <c r="K223" s="22"/>
      <c r="L223" s="22"/>
      <c r="M223" s="22"/>
    </row>
    <row r="224" spans="1:13" s="6" customFormat="1" ht="15.75">
      <c r="A224" s="26"/>
      <c r="G224" s="22"/>
      <c r="H224" s="22"/>
      <c r="I224" s="22"/>
      <c r="J224" s="22"/>
      <c r="K224" s="22"/>
      <c r="L224" s="22"/>
      <c r="M224" s="22"/>
    </row>
    <row r="225" spans="1:13" s="6" customFormat="1" ht="15.75">
      <c r="A225" s="26"/>
      <c r="G225" s="22"/>
      <c r="H225" s="22"/>
      <c r="I225" s="22"/>
      <c r="J225" s="22"/>
      <c r="K225" s="22"/>
      <c r="L225" s="22"/>
      <c r="M225" s="22"/>
    </row>
    <row r="226" spans="1:13" s="6" customFormat="1" ht="15.75">
      <c r="A226" s="26"/>
      <c r="G226" s="22"/>
      <c r="H226" s="22"/>
      <c r="I226" s="22"/>
      <c r="J226" s="22"/>
      <c r="K226" s="22"/>
      <c r="L226" s="22"/>
      <c r="M226" s="22"/>
    </row>
    <row r="227" spans="1:13" s="6" customFormat="1" ht="15.75">
      <c r="A227" s="26"/>
      <c r="G227" s="22"/>
      <c r="H227" s="22"/>
      <c r="I227" s="22"/>
      <c r="J227" s="22"/>
      <c r="K227" s="22"/>
      <c r="L227" s="22"/>
      <c r="M227" s="22"/>
    </row>
    <row r="228" spans="1:13" s="6" customFormat="1" ht="15.75">
      <c r="A228" s="26"/>
      <c r="G228" s="22"/>
      <c r="H228" s="22"/>
      <c r="I228" s="22"/>
      <c r="J228" s="22"/>
      <c r="K228" s="22"/>
      <c r="L228" s="22"/>
      <c r="M228" s="22"/>
    </row>
    <row r="229" spans="1:13" s="6" customFormat="1" ht="15.75">
      <c r="A229" s="26"/>
      <c r="G229" s="22"/>
      <c r="H229" s="22"/>
      <c r="I229" s="22"/>
      <c r="J229" s="22"/>
      <c r="K229" s="22"/>
      <c r="L229" s="22"/>
      <c r="M229" s="22"/>
    </row>
    <row r="230" spans="1:13" s="6" customFormat="1" ht="15.75">
      <c r="A230" s="26"/>
      <c r="G230" s="22"/>
      <c r="H230" s="22"/>
      <c r="I230" s="22"/>
      <c r="J230" s="22"/>
      <c r="K230" s="22"/>
      <c r="L230" s="22"/>
      <c r="M230" s="22"/>
    </row>
    <row r="231" spans="1:13" s="6" customFormat="1" ht="15.75">
      <c r="A231" s="26"/>
      <c r="G231" s="22"/>
      <c r="H231" s="22"/>
      <c r="I231" s="22"/>
      <c r="J231" s="22"/>
      <c r="K231" s="22"/>
      <c r="L231" s="22"/>
      <c r="M231" s="22"/>
    </row>
    <row r="232" spans="1:13" s="6" customFormat="1" ht="15.75">
      <c r="A232" s="26"/>
      <c r="G232" s="22"/>
      <c r="H232" s="22"/>
      <c r="I232" s="22"/>
      <c r="J232" s="22"/>
      <c r="K232" s="22"/>
      <c r="L232" s="22"/>
      <c r="M232" s="22"/>
    </row>
    <row r="233" spans="1:13" s="6" customFormat="1" ht="15.75">
      <c r="A233" s="26"/>
      <c r="G233" s="22"/>
      <c r="H233" s="22"/>
      <c r="I233" s="22"/>
      <c r="J233" s="22"/>
      <c r="K233" s="22"/>
      <c r="L233" s="22"/>
      <c r="M233" s="22"/>
    </row>
    <row r="234" spans="1:13" s="6" customFormat="1" ht="15.75">
      <c r="A234" s="26"/>
      <c r="G234" s="22"/>
      <c r="H234" s="22"/>
      <c r="I234" s="22"/>
      <c r="J234" s="22"/>
      <c r="K234" s="22"/>
      <c r="L234" s="22"/>
      <c r="M234" s="22"/>
    </row>
    <row r="235" spans="1:13" s="6" customFormat="1" ht="15.75">
      <c r="A235" s="26"/>
      <c r="G235" s="22"/>
      <c r="H235" s="22"/>
      <c r="I235" s="22"/>
      <c r="J235" s="22"/>
      <c r="K235" s="22"/>
      <c r="L235" s="22"/>
      <c r="M235" s="22"/>
    </row>
    <row r="236" spans="1:13" s="6" customFormat="1" ht="15.75">
      <c r="A236" s="26"/>
      <c r="G236" s="22"/>
      <c r="H236" s="22"/>
      <c r="I236" s="22"/>
      <c r="J236" s="22"/>
      <c r="K236" s="22"/>
      <c r="L236" s="22"/>
      <c r="M236" s="22"/>
    </row>
    <row r="237" spans="1:13" s="6" customFormat="1" ht="15.75">
      <c r="A237" s="26"/>
      <c r="G237" s="22"/>
      <c r="H237" s="22"/>
      <c r="I237" s="22"/>
      <c r="J237" s="22"/>
      <c r="K237" s="22"/>
      <c r="L237" s="22"/>
      <c r="M237" s="22"/>
    </row>
    <row r="238" spans="1:13" s="6" customFormat="1" ht="15.75">
      <c r="A238" s="26"/>
      <c r="G238" s="22"/>
      <c r="H238" s="22"/>
      <c r="I238" s="22"/>
      <c r="J238" s="22"/>
      <c r="K238" s="22"/>
      <c r="L238" s="22"/>
      <c r="M238" s="22"/>
    </row>
    <row r="239" spans="1:13" s="6" customFormat="1" ht="15.75">
      <c r="A239" s="11"/>
      <c r="B239" s="7"/>
      <c r="C239" s="7"/>
      <c r="D239" s="7"/>
      <c r="E239" s="7"/>
      <c r="F239" s="7"/>
      <c r="G239" s="12"/>
      <c r="H239" s="12"/>
      <c r="I239" s="12"/>
      <c r="J239" s="12"/>
      <c r="K239" s="12"/>
      <c r="L239" s="12"/>
      <c r="M239" s="22"/>
    </row>
  </sheetData>
  <sheetProtection/>
  <mergeCells count="32">
    <mergeCell ref="A6:J6"/>
    <mergeCell ref="D39:E39"/>
    <mergeCell ref="B44:C44"/>
    <mergeCell ref="B48:C48"/>
    <mergeCell ref="B41:C41"/>
    <mergeCell ref="D37:E37"/>
    <mergeCell ref="A1:M5"/>
    <mergeCell ref="A8:M8"/>
    <mergeCell ref="A13:M13"/>
    <mergeCell ref="A15:M15"/>
    <mergeCell ref="A35:M35"/>
    <mergeCell ref="K6:L6"/>
    <mergeCell ref="B40:C40"/>
    <mergeCell ref="B38:C38"/>
    <mergeCell ref="A51:E51"/>
    <mergeCell ref="B42:C42"/>
    <mergeCell ref="D42:E42"/>
    <mergeCell ref="B43:C43"/>
    <mergeCell ref="D43:E43"/>
    <mergeCell ref="A50:E50"/>
    <mergeCell ref="A49:M49"/>
    <mergeCell ref="A47:M47"/>
    <mergeCell ref="D40:E40"/>
    <mergeCell ref="D38:E38"/>
    <mergeCell ref="D44:E44"/>
    <mergeCell ref="D48:E48"/>
    <mergeCell ref="C14:D14"/>
    <mergeCell ref="B37:C37"/>
    <mergeCell ref="B36:C36"/>
    <mergeCell ref="D36:E36"/>
    <mergeCell ref="D41:E41"/>
    <mergeCell ref="B39:C39"/>
  </mergeCells>
  <printOptions horizontalCentered="1" verticalCentered="1"/>
  <pageMargins left="0.2362204724409449" right="0.2362204724409449" top="0.1968503937007874" bottom="0.1968503937007874" header="0" footer="0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8">
      <selection activeCell="A1" sqref="A1:J46"/>
    </sheetView>
  </sheetViews>
  <sheetFormatPr defaultColWidth="9.00390625" defaultRowHeight="12.75"/>
  <cols>
    <col min="1" max="1" width="3.875" style="0" customWidth="1"/>
    <col min="2" max="2" width="11.375" style="0" customWidth="1"/>
    <col min="4" max="4" width="7.25390625" style="0" customWidth="1"/>
    <col min="7" max="7" width="9.875" style="0" customWidth="1"/>
    <col min="8" max="8" width="9.25390625" style="0" customWidth="1"/>
    <col min="9" max="9" width="11.875" style="0" customWidth="1"/>
    <col min="10" max="10" width="11.125" style="0" customWidth="1"/>
  </cols>
  <sheetData>
    <row r="1" spans="1:11" s="76" customFormat="1" ht="30" customHeight="1">
      <c r="A1" s="126"/>
      <c r="B1" s="211" t="s">
        <v>86</v>
      </c>
      <c r="C1" s="212"/>
      <c r="D1" s="212"/>
      <c r="E1" s="212"/>
      <c r="F1" s="212"/>
      <c r="G1" s="212"/>
      <c r="H1" s="212"/>
      <c r="I1" s="212"/>
      <c r="J1" s="213"/>
      <c r="K1" s="75"/>
    </row>
    <row r="2" spans="1:10" ht="25.5" customHeight="1">
      <c r="A2" s="127"/>
      <c r="B2" s="214" t="s">
        <v>9</v>
      </c>
      <c r="C2" s="215"/>
      <c r="D2" s="215"/>
      <c r="E2" s="139" t="s">
        <v>18</v>
      </c>
      <c r="F2" s="139" t="s">
        <v>17</v>
      </c>
      <c r="G2" s="139" t="s">
        <v>0</v>
      </c>
      <c r="H2" s="88" t="s">
        <v>23</v>
      </c>
      <c r="I2" s="88" t="s">
        <v>22</v>
      </c>
      <c r="J2" s="93" t="s">
        <v>1</v>
      </c>
    </row>
    <row r="3" spans="1:10" ht="12.75">
      <c r="A3" s="226"/>
      <c r="B3" s="216" t="s">
        <v>66</v>
      </c>
      <c r="C3" s="186"/>
      <c r="D3" s="186"/>
      <c r="E3" s="128">
        <v>1500</v>
      </c>
      <c r="F3" s="128">
        <v>2900</v>
      </c>
      <c r="G3" s="138" t="s">
        <v>3</v>
      </c>
      <c r="H3" s="129">
        <f aca="true" t="shared" si="0" ref="H3:H8">J3*0.9</f>
        <v>14886</v>
      </c>
      <c r="I3" s="129">
        <f aca="true" t="shared" si="1" ref="I3:I8">J3*0.95</f>
        <v>15713</v>
      </c>
      <c r="J3" s="137">
        <v>16540</v>
      </c>
    </row>
    <row r="4" spans="1:10" ht="12.75">
      <c r="A4" s="227"/>
      <c r="B4" s="216" t="s">
        <v>66</v>
      </c>
      <c r="C4" s="186"/>
      <c r="D4" s="186"/>
      <c r="E4" s="128">
        <v>1800</v>
      </c>
      <c r="F4" s="128">
        <v>2900</v>
      </c>
      <c r="G4" s="138" t="s">
        <v>3</v>
      </c>
      <c r="H4" s="129">
        <f t="shared" si="0"/>
        <v>15539.4</v>
      </c>
      <c r="I4" s="129">
        <f t="shared" si="1"/>
        <v>16402.7</v>
      </c>
      <c r="J4" s="137">
        <v>17266</v>
      </c>
    </row>
    <row r="5" spans="1:10" ht="14.25" customHeight="1">
      <c r="A5" s="219" t="s">
        <v>71</v>
      </c>
      <c r="B5" s="185" t="s">
        <v>87</v>
      </c>
      <c r="C5" s="186"/>
      <c r="D5" s="186"/>
      <c r="E5" s="128">
        <v>1030</v>
      </c>
      <c r="F5" s="128">
        <v>3500</v>
      </c>
      <c r="G5" s="138" t="s">
        <v>3</v>
      </c>
      <c r="H5" s="129">
        <f t="shared" si="0"/>
        <v>21345.3</v>
      </c>
      <c r="I5" s="129">
        <f t="shared" si="1"/>
        <v>22531.149999999998</v>
      </c>
      <c r="J5" s="137">
        <v>23717</v>
      </c>
    </row>
    <row r="6" spans="1:10" ht="12.75">
      <c r="A6" s="219"/>
      <c r="B6" s="185" t="s">
        <v>88</v>
      </c>
      <c r="C6" s="186"/>
      <c r="D6" s="186"/>
      <c r="E6" s="128">
        <v>1530</v>
      </c>
      <c r="F6" s="128">
        <v>3500</v>
      </c>
      <c r="G6" s="138" t="s">
        <v>3</v>
      </c>
      <c r="H6" s="129">
        <f t="shared" si="0"/>
        <v>22696.2</v>
      </c>
      <c r="I6" s="129">
        <f t="shared" si="1"/>
        <v>23957.1</v>
      </c>
      <c r="J6" s="137">
        <v>25218</v>
      </c>
    </row>
    <row r="7" spans="1:10" ht="12.75">
      <c r="A7" s="219"/>
      <c r="B7" s="185" t="s">
        <v>88</v>
      </c>
      <c r="C7" s="186"/>
      <c r="D7" s="186"/>
      <c r="E7" s="128">
        <v>1730</v>
      </c>
      <c r="F7" s="128">
        <v>3500</v>
      </c>
      <c r="G7" s="138" t="s">
        <v>3</v>
      </c>
      <c r="H7" s="129">
        <f t="shared" si="0"/>
        <v>26374.5</v>
      </c>
      <c r="I7" s="129">
        <f t="shared" si="1"/>
        <v>27839.75</v>
      </c>
      <c r="J7" s="137">
        <v>29305</v>
      </c>
    </row>
    <row r="8" spans="1:10" ht="18" customHeight="1">
      <c r="A8" s="220"/>
      <c r="B8" s="185" t="s">
        <v>88</v>
      </c>
      <c r="C8" s="186"/>
      <c r="D8" s="186"/>
      <c r="E8" s="128">
        <v>2030</v>
      </c>
      <c r="F8" s="128">
        <v>3500</v>
      </c>
      <c r="G8" s="138" t="s">
        <v>3</v>
      </c>
      <c r="H8" s="129">
        <f t="shared" si="0"/>
        <v>27137.7</v>
      </c>
      <c r="I8" s="129">
        <f t="shared" si="1"/>
        <v>28645.35</v>
      </c>
      <c r="J8" s="137">
        <v>30153</v>
      </c>
    </row>
    <row r="9" spans="1:10" ht="19.5" customHeight="1">
      <c r="A9" s="127"/>
      <c r="B9" s="187" t="s">
        <v>57</v>
      </c>
      <c r="C9" s="209"/>
      <c r="D9" s="209"/>
      <c r="E9" s="209"/>
      <c r="F9" s="209"/>
      <c r="G9" s="209"/>
      <c r="H9" s="209"/>
      <c r="I9" s="209"/>
      <c r="J9" s="210"/>
    </row>
    <row r="10" spans="1:10" ht="12.75">
      <c r="A10" s="190"/>
      <c r="B10" s="185" t="s">
        <v>78</v>
      </c>
      <c r="C10" s="186"/>
      <c r="D10" s="186"/>
      <c r="E10" s="128">
        <v>1500</v>
      </c>
      <c r="F10" s="128">
        <v>950</v>
      </c>
      <c r="G10" s="138" t="s">
        <v>3</v>
      </c>
      <c r="H10" s="129">
        <f>J10*0.9</f>
        <v>9326.7</v>
      </c>
      <c r="I10" s="129">
        <f>J10*0.95</f>
        <v>9844.85</v>
      </c>
      <c r="J10" s="137">
        <v>10363</v>
      </c>
    </row>
    <row r="11" spans="1:10" ht="12.75">
      <c r="A11" s="234"/>
      <c r="B11" s="185" t="s">
        <v>78</v>
      </c>
      <c r="C11" s="186"/>
      <c r="D11" s="186"/>
      <c r="E11" s="128">
        <v>1800</v>
      </c>
      <c r="F11" s="128">
        <v>950</v>
      </c>
      <c r="G11" s="138" t="s">
        <v>3</v>
      </c>
      <c r="H11" s="129">
        <f>J11*0.9</f>
        <v>10045.800000000001</v>
      </c>
      <c r="I11" s="129">
        <f>J11*0.95</f>
        <v>10603.9</v>
      </c>
      <c r="J11" s="137">
        <v>11162</v>
      </c>
    </row>
    <row r="12" spans="1:10" ht="15.75" customHeight="1">
      <c r="A12" s="127"/>
      <c r="B12" s="182" t="s">
        <v>75</v>
      </c>
      <c r="C12" s="183"/>
      <c r="D12" s="183"/>
      <c r="E12" s="183"/>
      <c r="F12" s="183"/>
      <c r="G12" s="183"/>
      <c r="H12" s="183"/>
      <c r="I12" s="183"/>
      <c r="J12" s="229"/>
    </row>
    <row r="13" spans="1:10" ht="16.5" customHeight="1">
      <c r="A13" s="230" t="s">
        <v>68</v>
      </c>
      <c r="B13" s="221" t="s">
        <v>83</v>
      </c>
      <c r="C13" s="222"/>
      <c r="D13" s="216"/>
      <c r="E13" s="128">
        <v>1600</v>
      </c>
      <c r="F13" s="128">
        <v>1000</v>
      </c>
      <c r="G13" s="138" t="s">
        <v>3</v>
      </c>
      <c r="H13" s="129">
        <f>J13*0.9</f>
        <v>8909.1</v>
      </c>
      <c r="I13" s="129">
        <f>J13*0.95</f>
        <v>9404.05</v>
      </c>
      <c r="J13" s="137">
        <v>9899</v>
      </c>
    </row>
    <row r="14" spans="1:10" ht="16.5" customHeight="1">
      <c r="A14" s="231"/>
      <c r="B14" s="221" t="s">
        <v>84</v>
      </c>
      <c r="C14" s="222"/>
      <c r="D14" s="216"/>
      <c r="E14" s="128">
        <v>2000</v>
      </c>
      <c r="F14" s="128">
        <v>1000</v>
      </c>
      <c r="G14" s="138" t="s">
        <v>3</v>
      </c>
      <c r="H14" s="129">
        <f>J14*0.9</f>
        <v>9264.6</v>
      </c>
      <c r="I14" s="129">
        <f>J14*0.95</f>
        <v>9779.3</v>
      </c>
      <c r="J14" s="137">
        <v>10294</v>
      </c>
    </row>
    <row r="15" spans="1:10" ht="16.5" customHeight="1">
      <c r="A15" s="231"/>
      <c r="B15" s="223" t="s">
        <v>73</v>
      </c>
      <c r="C15" s="224"/>
      <c r="D15" s="224"/>
      <c r="E15" s="224"/>
      <c r="F15" s="224"/>
      <c r="G15" s="224"/>
      <c r="H15" s="224"/>
      <c r="I15" s="224"/>
      <c r="J15" s="225"/>
    </row>
    <row r="16" spans="1:10" ht="12.75">
      <c r="A16" s="231"/>
      <c r="B16" s="221" t="s">
        <v>85</v>
      </c>
      <c r="C16" s="222"/>
      <c r="D16" s="216"/>
      <c r="E16" s="128">
        <v>1600</v>
      </c>
      <c r="F16" s="128">
        <v>3.45</v>
      </c>
      <c r="G16" s="138" t="s">
        <v>3</v>
      </c>
      <c r="H16" s="129">
        <f>J16*0.9</f>
        <v>16563.600000000002</v>
      </c>
      <c r="I16" s="129">
        <f>J16*0.95</f>
        <v>17483.8</v>
      </c>
      <c r="J16" s="137">
        <v>18404</v>
      </c>
    </row>
    <row r="17" spans="1:10" ht="12.75">
      <c r="A17" s="232"/>
      <c r="B17" s="221" t="s">
        <v>85</v>
      </c>
      <c r="C17" s="222"/>
      <c r="D17" s="216"/>
      <c r="E17" s="128">
        <v>2000</v>
      </c>
      <c r="F17" s="128">
        <v>3.45</v>
      </c>
      <c r="G17" s="138" t="s">
        <v>3</v>
      </c>
      <c r="H17" s="129">
        <f>J17*0.9</f>
        <v>17179.2</v>
      </c>
      <c r="I17" s="129">
        <f>J17*0.95</f>
        <v>18133.6</v>
      </c>
      <c r="J17" s="137">
        <v>19088</v>
      </c>
    </row>
    <row r="18" spans="1:10" ht="15" customHeight="1">
      <c r="A18" s="127"/>
      <c r="B18" s="187" t="s">
        <v>60</v>
      </c>
      <c r="C18" s="209"/>
      <c r="D18" s="209"/>
      <c r="E18" s="209"/>
      <c r="F18" s="209"/>
      <c r="G18" s="209"/>
      <c r="H18" s="209"/>
      <c r="I18" s="209"/>
      <c r="J18" s="210"/>
    </row>
    <row r="19" spans="1:10" ht="14.25" customHeight="1">
      <c r="A19" s="233" t="s">
        <v>69</v>
      </c>
      <c r="B19" s="185" t="s">
        <v>82</v>
      </c>
      <c r="C19" s="186"/>
      <c r="D19" s="186"/>
      <c r="E19" s="128">
        <v>1030</v>
      </c>
      <c r="F19" s="128">
        <v>950</v>
      </c>
      <c r="G19" s="138" t="s">
        <v>3</v>
      </c>
      <c r="H19" s="129">
        <f>J19*0.9</f>
        <v>9530.1</v>
      </c>
      <c r="I19" s="129">
        <f>J19*0.95</f>
        <v>10059.55</v>
      </c>
      <c r="J19" s="137">
        <v>10589</v>
      </c>
    </row>
    <row r="20" spans="1:10" ht="12.75">
      <c r="A20" s="219"/>
      <c r="B20" s="185" t="s">
        <v>82</v>
      </c>
      <c r="C20" s="186"/>
      <c r="D20" s="186"/>
      <c r="E20" s="128">
        <v>1530</v>
      </c>
      <c r="F20" s="128">
        <v>950</v>
      </c>
      <c r="G20" s="138" t="s">
        <v>3</v>
      </c>
      <c r="H20" s="129">
        <f>J20*0.9</f>
        <v>10944</v>
      </c>
      <c r="I20" s="129">
        <f>J20*0.95</f>
        <v>11552</v>
      </c>
      <c r="J20" s="137">
        <v>12160</v>
      </c>
    </row>
    <row r="21" spans="1:10" ht="12.75">
      <c r="A21" s="219"/>
      <c r="B21" s="185" t="s">
        <v>82</v>
      </c>
      <c r="C21" s="186"/>
      <c r="D21" s="186"/>
      <c r="E21" s="128">
        <v>1730</v>
      </c>
      <c r="F21" s="128">
        <v>950</v>
      </c>
      <c r="G21" s="138" t="s">
        <v>3</v>
      </c>
      <c r="H21" s="129">
        <f>J21*0.9</f>
        <v>11997.9</v>
      </c>
      <c r="I21" s="129">
        <f>J21*0.95</f>
        <v>12664.449999999999</v>
      </c>
      <c r="J21" s="137">
        <v>13331</v>
      </c>
    </row>
    <row r="22" spans="1:10" ht="12.75">
      <c r="A22" s="220"/>
      <c r="B22" s="185" t="s">
        <v>82</v>
      </c>
      <c r="C22" s="186"/>
      <c r="D22" s="186"/>
      <c r="E22" s="128">
        <v>2030</v>
      </c>
      <c r="F22" s="128">
        <v>950</v>
      </c>
      <c r="G22" s="138" t="s">
        <v>3</v>
      </c>
      <c r="H22" s="129">
        <f>J22*0.9</f>
        <v>12967.2</v>
      </c>
      <c r="I22" s="129">
        <f>J22*0.95</f>
        <v>13687.599999999999</v>
      </c>
      <c r="J22" s="137">
        <v>14408</v>
      </c>
    </row>
    <row r="23" spans="1:10" ht="14.25" customHeight="1">
      <c r="A23" s="127"/>
      <c r="B23" s="196" t="s">
        <v>72</v>
      </c>
      <c r="C23" s="188"/>
      <c r="D23" s="188"/>
      <c r="E23" s="188"/>
      <c r="F23" s="188"/>
      <c r="G23" s="188"/>
      <c r="H23" s="188"/>
      <c r="I23" s="188"/>
      <c r="J23" s="189"/>
    </row>
    <row r="24" spans="1:10" ht="15.75" customHeight="1">
      <c r="A24" s="217" t="s">
        <v>70</v>
      </c>
      <c r="B24" s="197" t="s">
        <v>81</v>
      </c>
      <c r="C24" s="198"/>
      <c r="D24" s="199"/>
      <c r="E24" s="128">
        <v>1530</v>
      </c>
      <c r="F24" s="128">
        <v>3000</v>
      </c>
      <c r="G24" s="138" t="s">
        <v>3</v>
      </c>
      <c r="H24" s="130">
        <f>J24*0.9</f>
        <v>28250.100000000002</v>
      </c>
      <c r="I24" s="130">
        <f>J24*0.95</f>
        <v>29819.55</v>
      </c>
      <c r="J24" s="137">
        <v>31389</v>
      </c>
    </row>
    <row r="25" spans="1:10" ht="17.25" customHeight="1">
      <c r="A25" s="218"/>
      <c r="B25" s="200"/>
      <c r="C25" s="201"/>
      <c r="D25" s="202"/>
      <c r="E25" s="128">
        <v>2030</v>
      </c>
      <c r="F25" s="128">
        <v>3000</v>
      </c>
      <c r="G25" s="138" t="s">
        <v>3</v>
      </c>
      <c r="H25" s="130">
        <f>J25*0.9</f>
        <v>36245.700000000004</v>
      </c>
      <c r="I25" s="130">
        <f>J25*0.95</f>
        <v>38259.35</v>
      </c>
      <c r="J25" s="137">
        <v>40273</v>
      </c>
    </row>
    <row r="26" spans="1:10" ht="12" customHeight="1">
      <c r="A26" s="127"/>
      <c r="B26" s="196" t="s">
        <v>74</v>
      </c>
      <c r="C26" s="188"/>
      <c r="D26" s="188"/>
      <c r="E26" s="188"/>
      <c r="F26" s="188"/>
      <c r="G26" s="188"/>
      <c r="H26" s="188"/>
      <c r="I26" s="188"/>
      <c r="J26" s="189"/>
    </row>
    <row r="27" spans="1:10" ht="15.75" customHeight="1">
      <c r="A27" s="217" t="s">
        <v>70</v>
      </c>
      <c r="B27" s="197" t="s">
        <v>80</v>
      </c>
      <c r="C27" s="198"/>
      <c r="D27" s="199"/>
      <c r="E27" s="128">
        <v>1530</v>
      </c>
      <c r="F27" s="128">
        <v>950</v>
      </c>
      <c r="G27" s="138" t="s">
        <v>3</v>
      </c>
      <c r="H27" s="130">
        <f>J27*0.9</f>
        <v>13834.800000000001</v>
      </c>
      <c r="I27" s="130">
        <f>J27*0.95</f>
        <v>14603.4</v>
      </c>
      <c r="J27" s="137">
        <v>15372</v>
      </c>
    </row>
    <row r="28" spans="1:10" ht="15.75" customHeight="1">
      <c r="A28" s="218"/>
      <c r="B28" s="200"/>
      <c r="C28" s="201"/>
      <c r="D28" s="202"/>
      <c r="E28" s="128">
        <v>2030</v>
      </c>
      <c r="F28" s="128">
        <v>950</v>
      </c>
      <c r="G28" s="138" t="s">
        <v>3</v>
      </c>
      <c r="H28" s="130">
        <f>J28*0.9</f>
        <v>18469.8</v>
      </c>
      <c r="I28" s="130">
        <f>J28*0.95</f>
        <v>19495.899999999998</v>
      </c>
      <c r="J28" s="137">
        <v>20522</v>
      </c>
    </row>
    <row r="29" spans="1:10" ht="12.75" customHeight="1">
      <c r="A29" s="127"/>
      <c r="B29" s="187" t="s">
        <v>89</v>
      </c>
      <c r="C29" s="188"/>
      <c r="D29" s="188"/>
      <c r="E29" s="188"/>
      <c r="F29" s="188"/>
      <c r="G29" s="188"/>
      <c r="H29" s="188"/>
      <c r="I29" s="188"/>
      <c r="J29" s="189"/>
    </row>
    <row r="30" spans="1:10" ht="21.75" customHeight="1">
      <c r="A30" s="133"/>
      <c r="B30" s="120" t="s">
        <v>79</v>
      </c>
      <c r="C30" s="138" t="s">
        <v>37</v>
      </c>
      <c r="D30" s="128" t="s">
        <v>38</v>
      </c>
      <c r="E30" s="128">
        <v>1530</v>
      </c>
      <c r="F30" s="128">
        <v>2500</v>
      </c>
      <c r="G30" s="128" t="s">
        <v>2</v>
      </c>
      <c r="H30" s="128">
        <f>J30*0.9</f>
        <v>1554.3</v>
      </c>
      <c r="I30" s="128">
        <f>J30*0.95</f>
        <v>1640.6499999999999</v>
      </c>
      <c r="J30" s="134">
        <v>1727</v>
      </c>
    </row>
    <row r="31" spans="1:10" ht="26.25" customHeight="1">
      <c r="A31" s="190"/>
      <c r="B31" s="131" t="s">
        <v>35</v>
      </c>
      <c r="C31" s="138" t="s">
        <v>37</v>
      </c>
      <c r="D31" s="138" t="s">
        <v>38</v>
      </c>
      <c r="E31" s="138">
        <v>1930</v>
      </c>
      <c r="F31" s="138">
        <v>2500</v>
      </c>
      <c r="G31" s="138" t="s">
        <v>2</v>
      </c>
      <c r="H31" s="136">
        <f>J31*0.9</f>
        <v>2686.5</v>
      </c>
      <c r="I31" s="136">
        <f>J31*0.95</f>
        <v>2835.75</v>
      </c>
      <c r="J31" s="137">
        <v>2985</v>
      </c>
    </row>
    <row r="32" spans="1:10" ht="27" customHeight="1">
      <c r="A32" s="191"/>
      <c r="B32" s="131" t="s">
        <v>53</v>
      </c>
      <c r="C32" s="138" t="s">
        <v>54</v>
      </c>
      <c r="D32" s="138" t="s">
        <v>40</v>
      </c>
      <c r="E32" s="138">
        <v>2030</v>
      </c>
      <c r="F32" s="138">
        <v>2500</v>
      </c>
      <c r="G32" s="138" t="s">
        <v>2</v>
      </c>
      <c r="H32" s="136">
        <f>J32*0.9</f>
        <v>1979.1000000000001</v>
      </c>
      <c r="I32" s="136">
        <f>J32*0.95</f>
        <v>2089.0499999999997</v>
      </c>
      <c r="J32" s="137">
        <v>2199</v>
      </c>
    </row>
    <row r="33" spans="1:10" ht="23.25" customHeight="1">
      <c r="A33" s="191"/>
      <c r="B33" s="120" t="s">
        <v>36</v>
      </c>
      <c r="C33" s="206" t="s">
        <v>32</v>
      </c>
      <c r="D33" s="206"/>
      <c r="E33" s="206">
        <v>2500</v>
      </c>
      <c r="F33" s="206"/>
      <c r="G33" s="138" t="s">
        <v>2</v>
      </c>
      <c r="H33" s="136">
        <v>919</v>
      </c>
      <c r="I33" s="136">
        <v>970</v>
      </c>
      <c r="J33" s="137">
        <v>964</v>
      </c>
    </row>
    <row r="34" spans="1:10" ht="27" customHeight="1">
      <c r="A34" s="191"/>
      <c r="B34" s="207" t="s">
        <v>77</v>
      </c>
      <c r="C34" s="208"/>
      <c r="D34" s="208"/>
      <c r="E34" s="208"/>
      <c r="F34" s="208"/>
      <c r="G34" s="138" t="s">
        <v>10</v>
      </c>
      <c r="H34" s="128">
        <f>J34*0.9</f>
        <v>48.6</v>
      </c>
      <c r="I34" s="128">
        <f>J34*0.95</f>
        <v>51.3</v>
      </c>
      <c r="J34" s="137">
        <f>J40</f>
        <v>54</v>
      </c>
    </row>
    <row r="35" spans="1:10" ht="31.5" customHeight="1">
      <c r="A35" s="191"/>
      <c r="B35" s="207" t="s">
        <v>19</v>
      </c>
      <c r="C35" s="208"/>
      <c r="D35" s="208"/>
      <c r="E35" s="208"/>
      <c r="F35" s="208"/>
      <c r="G35" s="138" t="s">
        <v>10</v>
      </c>
      <c r="H35" s="136">
        <f>J35*0.9</f>
        <v>54</v>
      </c>
      <c r="I35" s="136">
        <f>J35*0.95</f>
        <v>57</v>
      </c>
      <c r="J35" s="137">
        <v>60</v>
      </c>
    </row>
    <row r="36" spans="1:10" ht="12.75" customHeight="1">
      <c r="A36" s="191"/>
      <c r="B36" s="187" t="s">
        <v>39</v>
      </c>
      <c r="C36" s="188"/>
      <c r="D36" s="188"/>
      <c r="E36" s="188"/>
      <c r="F36" s="188"/>
      <c r="G36" s="188"/>
      <c r="H36" s="188"/>
      <c r="I36" s="188"/>
      <c r="J36" s="189"/>
    </row>
    <row r="37" spans="1:10" ht="25.5">
      <c r="A37" s="191"/>
      <c r="B37" s="131" t="s">
        <v>53</v>
      </c>
      <c r="C37" s="138" t="s">
        <v>54</v>
      </c>
      <c r="D37" s="138" t="s">
        <v>40</v>
      </c>
      <c r="E37" s="138">
        <v>2030</v>
      </c>
      <c r="F37" s="138">
        <v>2500</v>
      </c>
      <c r="G37" s="138" t="s">
        <v>2</v>
      </c>
      <c r="H37" s="136">
        <f>J37*0.9</f>
        <v>1979.1000000000001</v>
      </c>
      <c r="I37" s="136">
        <f>J37*0.95</f>
        <v>2089.0499999999997</v>
      </c>
      <c r="J37" s="137">
        <f>'ПАНЕЛИ Лепсе и ГЛ  КРУПНО'!L24</f>
        <v>2199</v>
      </c>
    </row>
    <row r="38" spans="1:10" ht="25.5">
      <c r="A38" s="191"/>
      <c r="B38" s="131" t="s">
        <v>35</v>
      </c>
      <c r="C38" s="138" t="s">
        <v>37</v>
      </c>
      <c r="D38" s="138" t="s">
        <v>40</v>
      </c>
      <c r="E38" s="138">
        <v>2430</v>
      </c>
      <c r="F38" s="138">
        <v>2500</v>
      </c>
      <c r="G38" s="138" t="s">
        <v>2</v>
      </c>
      <c r="H38" s="136">
        <f>J38*0.9</f>
        <v>3393</v>
      </c>
      <c r="I38" s="136">
        <f>J38*0.95</f>
        <v>3581.5</v>
      </c>
      <c r="J38" s="137">
        <v>3770</v>
      </c>
    </row>
    <row r="39" spans="1:10" ht="12.75">
      <c r="A39" s="191"/>
      <c r="B39" s="120" t="s">
        <v>41</v>
      </c>
      <c r="C39" s="206" t="s">
        <v>32</v>
      </c>
      <c r="D39" s="206"/>
      <c r="E39" s="206">
        <v>3000</v>
      </c>
      <c r="F39" s="206"/>
      <c r="G39" s="138" t="s">
        <v>2</v>
      </c>
      <c r="H39" s="136">
        <f>J39*0.9</f>
        <v>1237.5</v>
      </c>
      <c r="I39" s="136">
        <f>J39*0.95</f>
        <v>1306.25</v>
      </c>
      <c r="J39" s="137">
        <v>1375</v>
      </c>
    </row>
    <row r="40" spans="1:10" ht="28.5" customHeight="1">
      <c r="A40" s="191"/>
      <c r="B40" s="207" t="s">
        <v>45</v>
      </c>
      <c r="C40" s="208"/>
      <c r="D40" s="208"/>
      <c r="E40" s="208"/>
      <c r="F40" s="208"/>
      <c r="G40" s="138" t="s">
        <v>10</v>
      </c>
      <c r="H40" s="136">
        <f>J40*0.9</f>
        <v>48.6</v>
      </c>
      <c r="I40" s="136">
        <f>J40*0.95</f>
        <v>51.3</v>
      </c>
      <c r="J40" s="137">
        <f>'ПАНЕЛИ Лепсе и ГЛ  КРУПНО'!L51</f>
        <v>54</v>
      </c>
    </row>
    <row r="41" spans="1:10" ht="21.75" customHeight="1">
      <c r="A41" s="191"/>
      <c r="B41" s="182" t="s">
        <v>76</v>
      </c>
      <c r="C41" s="183"/>
      <c r="D41" s="183"/>
      <c r="E41" s="183"/>
      <c r="F41" s="183"/>
      <c r="G41" s="183"/>
      <c r="H41" s="184"/>
      <c r="I41" s="180">
        <v>519</v>
      </c>
      <c r="J41" s="181"/>
    </row>
    <row r="42" spans="1:10" ht="12.75" customHeight="1">
      <c r="A42" s="191"/>
      <c r="B42" s="187" t="s">
        <v>48</v>
      </c>
      <c r="C42" s="188"/>
      <c r="D42" s="188"/>
      <c r="E42" s="188"/>
      <c r="F42" s="188"/>
      <c r="G42" s="188"/>
      <c r="H42" s="188"/>
      <c r="I42" s="188"/>
      <c r="J42" s="189"/>
    </row>
    <row r="43" spans="1:10" ht="12.75" customHeight="1">
      <c r="A43" s="191"/>
      <c r="B43" s="228" t="s">
        <v>51</v>
      </c>
      <c r="C43" s="203">
        <v>2500</v>
      </c>
      <c r="D43" s="195" t="s">
        <v>50</v>
      </c>
      <c r="E43" s="195"/>
      <c r="F43" s="204">
        <v>704</v>
      </c>
      <c r="G43" s="204"/>
      <c r="H43" s="204"/>
      <c r="I43" s="204"/>
      <c r="J43" s="205"/>
    </row>
    <row r="44" spans="1:10" ht="12.75" customHeight="1">
      <c r="A44" s="191"/>
      <c r="B44" s="228"/>
      <c r="C44" s="203"/>
      <c r="D44" s="195" t="s">
        <v>49</v>
      </c>
      <c r="E44" s="195"/>
      <c r="F44" s="204">
        <v>1020</v>
      </c>
      <c r="G44" s="204"/>
      <c r="H44" s="204"/>
      <c r="I44" s="204"/>
      <c r="J44" s="205"/>
    </row>
    <row r="45" spans="1:10" ht="12.75" customHeight="1">
      <c r="A45" s="191"/>
      <c r="B45" s="228"/>
      <c r="C45" s="135">
        <v>3000</v>
      </c>
      <c r="D45" s="195" t="s">
        <v>49</v>
      </c>
      <c r="E45" s="195"/>
      <c r="F45" s="204">
        <v>1225</v>
      </c>
      <c r="G45" s="204"/>
      <c r="H45" s="204"/>
      <c r="I45" s="204"/>
      <c r="J45" s="205"/>
    </row>
    <row r="46" spans="1:10" ht="12" customHeight="1" thickBot="1">
      <c r="A46" s="192"/>
      <c r="B46" s="193" t="s">
        <v>55</v>
      </c>
      <c r="C46" s="194"/>
      <c r="D46" s="194"/>
      <c r="E46" s="194"/>
      <c r="F46" s="194"/>
      <c r="G46" s="194"/>
      <c r="H46" s="194"/>
      <c r="I46" s="194"/>
      <c r="J46" s="132">
        <v>46</v>
      </c>
    </row>
  </sheetData>
  <sheetProtection/>
  <mergeCells count="55">
    <mergeCell ref="A13:A17"/>
    <mergeCell ref="A19:A22"/>
    <mergeCell ref="A24:A25"/>
    <mergeCell ref="B10:D10"/>
    <mergeCell ref="F43:J43"/>
    <mergeCell ref="B16:D16"/>
    <mergeCell ref="C33:D33"/>
    <mergeCell ref="B34:F34"/>
    <mergeCell ref="A10:A11"/>
    <mergeCell ref="B13:D13"/>
    <mergeCell ref="B6:D6"/>
    <mergeCell ref="B36:J36"/>
    <mergeCell ref="B43:B45"/>
    <mergeCell ref="C39:D39"/>
    <mergeCell ref="B12:J12"/>
    <mergeCell ref="B17:D17"/>
    <mergeCell ref="F44:J44"/>
    <mergeCell ref="D43:E43"/>
    <mergeCell ref="B23:J23"/>
    <mergeCell ref="E39:F39"/>
    <mergeCell ref="B1:J1"/>
    <mergeCell ref="B2:D2"/>
    <mergeCell ref="B3:D3"/>
    <mergeCell ref="B4:D4"/>
    <mergeCell ref="B9:J9"/>
    <mergeCell ref="A27:A28"/>
    <mergeCell ref="A5:A8"/>
    <mergeCell ref="B14:D14"/>
    <mergeCell ref="B15:J15"/>
    <mergeCell ref="A3:A4"/>
    <mergeCell ref="B5:D5"/>
    <mergeCell ref="B11:D11"/>
    <mergeCell ref="C43:C44"/>
    <mergeCell ref="F45:J45"/>
    <mergeCell ref="D44:E44"/>
    <mergeCell ref="E33:F33"/>
    <mergeCell ref="B35:F35"/>
    <mergeCell ref="B18:J18"/>
    <mergeCell ref="B22:D22"/>
    <mergeCell ref="B40:F40"/>
    <mergeCell ref="B7:D7"/>
    <mergeCell ref="B26:J26"/>
    <mergeCell ref="B19:D19"/>
    <mergeCell ref="B21:D21"/>
    <mergeCell ref="B27:D28"/>
    <mergeCell ref="B8:D8"/>
    <mergeCell ref="B24:D25"/>
    <mergeCell ref="I41:J41"/>
    <mergeCell ref="B41:H41"/>
    <mergeCell ref="B20:D20"/>
    <mergeCell ref="B29:J29"/>
    <mergeCell ref="A31:A46"/>
    <mergeCell ref="B46:I46"/>
    <mergeCell ref="B42:J42"/>
    <mergeCell ref="D45:E45"/>
  </mergeCells>
  <printOptions horizontalCentered="1" verticalCentered="1"/>
  <pageMargins left="0.03937007874015748" right="0.03937007874015748" top="0" bottom="0" header="0" footer="0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4.625" style="0" customWidth="1"/>
  </cols>
  <sheetData>
    <row r="1" spans="1:10" ht="15.75">
      <c r="A1" s="98"/>
      <c r="B1" s="262" t="s">
        <v>65</v>
      </c>
      <c r="C1" s="263"/>
      <c r="D1" s="263"/>
      <c r="E1" s="263"/>
      <c r="F1" s="263"/>
      <c r="G1" s="263"/>
      <c r="H1" s="263"/>
      <c r="I1" s="263"/>
      <c r="J1" s="264"/>
    </row>
    <row r="2" spans="1:10" ht="25.5">
      <c r="A2" s="99"/>
      <c r="B2" s="214" t="s">
        <v>9</v>
      </c>
      <c r="C2" s="215"/>
      <c r="D2" s="215"/>
      <c r="E2" s="86" t="s">
        <v>18</v>
      </c>
      <c r="F2" s="86" t="s">
        <v>17</v>
      </c>
      <c r="G2" s="87" t="s">
        <v>0</v>
      </c>
      <c r="H2" s="88" t="s">
        <v>23</v>
      </c>
      <c r="I2" s="88" t="s">
        <v>22</v>
      </c>
      <c r="J2" s="93" t="s">
        <v>1</v>
      </c>
    </row>
    <row r="3" spans="1:10" ht="14.25">
      <c r="A3" s="100"/>
      <c r="B3" s="257" t="s">
        <v>66</v>
      </c>
      <c r="C3" s="258"/>
      <c r="D3" s="258"/>
      <c r="E3" s="63">
        <v>1500</v>
      </c>
      <c r="F3" s="63">
        <v>2900</v>
      </c>
      <c r="G3" s="78" t="s">
        <v>3</v>
      </c>
      <c r="H3" s="36">
        <f aca="true" t="shared" si="0" ref="H3:H8">J3*0.9</f>
        <v>14886</v>
      </c>
      <c r="I3" s="36">
        <f aca="true" t="shared" si="1" ref="I3:I8">J3*0.95</f>
        <v>15713</v>
      </c>
      <c r="J3" s="96">
        <v>16540</v>
      </c>
    </row>
    <row r="4" spans="1:10" ht="14.25">
      <c r="A4" s="101"/>
      <c r="B4" s="257" t="s">
        <v>66</v>
      </c>
      <c r="C4" s="258"/>
      <c r="D4" s="258"/>
      <c r="E4" s="63">
        <v>1800</v>
      </c>
      <c r="F4" s="63">
        <v>2900</v>
      </c>
      <c r="G4" s="78" t="s">
        <v>3</v>
      </c>
      <c r="H4" s="36">
        <f t="shared" si="0"/>
        <v>15539.4</v>
      </c>
      <c r="I4" s="36">
        <f t="shared" si="1"/>
        <v>16402.7</v>
      </c>
      <c r="J4" s="96">
        <v>17266</v>
      </c>
    </row>
    <row r="5" spans="1:10" ht="14.25">
      <c r="A5" s="255" t="s">
        <v>71</v>
      </c>
      <c r="B5" s="257" t="s">
        <v>58</v>
      </c>
      <c r="C5" s="258"/>
      <c r="D5" s="258"/>
      <c r="E5" s="63">
        <v>1030</v>
      </c>
      <c r="F5" s="63">
        <v>3500</v>
      </c>
      <c r="G5" s="78" t="s">
        <v>3</v>
      </c>
      <c r="H5" s="36">
        <f t="shared" si="0"/>
        <v>20203.2</v>
      </c>
      <c r="I5" s="36">
        <f t="shared" si="1"/>
        <v>21325.6</v>
      </c>
      <c r="J5" s="96">
        <v>22448</v>
      </c>
    </row>
    <row r="6" spans="1:10" ht="14.25">
      <c r="A6" s="255"/>
      <c r="B6" s="257" t="s">
        <v>58</v>
      </c>
      <c r="C6" s="258"/>
      <c r="D6" s="258"/>
      <c r="E6" s="63">
        <v>1530</v>
      </c>
      <c r="F6" s="63">
        <v>3500</v>
      </c>
      <c r="G6" s="78" t="s">
        <v>3</v>
      </c>
      <c r="H6" s="36">
        <f t="shared" si="0"/>
        <v>21494.7</v>
      </c>
      <c r="I6" s="36">
        <f t="shared" si="1"/>
        <v>22688.85</v>
      </c>
      <c r="J6" s="96">
        <v>23883</v>
      </c>
    </row>
    <row r="7" spans="1:10" ht="14.25">
      <c r="A7" s="255"/>
      <c r="B7" s="257" t="s">
        <v>58</v>
      </c>
      <c r="C7" s="258"/>
      <c r="D7" s="258"/>
      <c r="E7" s="63">
        <v>1730</v>
      </c>
      <c r="F7" s="63">
        <v>3500</v>
      </c>
      <c r="G7" s="78" t="s">
        <v>3</v>
      </c>
      <c r="H7" s="36">
        <f t="shared" si="0"/>
        <v>24705</v>
      </c>
      <c r="I7" s="36">
        <f t="shared" si="1"/>
        <v>26077.5</v>
      </c>
      <c r="J7" s="96">
        <v>27450</v>
      </c>
    </row>
    <row r="8" spans="1:10" ht="14.25">
      <c r="A8" s="256"/>
      <c r="B8" s="257" t="s">
        <v>58</v>
      </c>
      <c r="C8" s="258"/>
      <c r="D8" s="258"/>
      <c r="E8" s="63">
        <v>2030</v>
      </c>
      <c r="F8" s="63">
        <v>3500</v>
      </c>
      <c r="G8" s="78" t="s">
        <v>3</v>
      </c>
      <c r="H8" s="36">
        <f t="shared" si="0"/>
        <v>25444.8</v>
      </c>
      <c r="I8" s="36">
        <f t="shared" si="1"/>
        <v>26858.399999999998</v>
      </c>
      <c r="J8" s="96">
        <v>28272</v>
      </c>
    </row>
    <row r="9" spans="1:10" ht="15.75">
      <c r="A9" s="99"/>
      <c r="B9" s="251" t="s">
        <v>57</v>
      </c>
      <c r="C9" s="252"/>
      <c r="D9" s="252"/>
      <c r="E9" s="252"/>
      <c r="F9" s="252"/>
      <c r="G9" s="252"/>
      <c r="H9" s="252"/>
      <c r="I9" s="252"/>
      <c r="J9" s="253"/>
    </row>
    <row r="10" spans="1:10" ht="14.25">
      <c r="A10" s="99"/>
      <c r="B10" s="257" t="s">
        <v>67</v>
      </c>
      <c r="C10" s="258"/>
      <c r="D10" s="258"/>
      <c r="E10" s="63">
        <v>1500</v>
      </c>
      <c r="F10" s="63">
        <v>950</v>
      </c>
      <c r="G10" s="78" t="s">
        <v>3</v>
      </c>
      <c r="H10" s="36">
        <f>J10*0.9</f>
        <v>10190.7</v>
      </c>
      <c r="I10" s="36">
        <f>J10*0.95</f>
        <v>10756.85</v>
      </c>
      <c r="J10" s="96">
        <v>11323</v>
      </c>
    </row>
    <row r="11" spans="1:10" ht="14.25">
      <c r="A11" s="99"/>
      <c r="B11" s="257" t="s">
        <v>67</v>
      </c>
      <c r="C11" s="258"/>
      <c r="D11" s="258"/>
      <c r="E11" s="63">
        <v>1800</v>
      </c>
      <c r="F11" s="63">
        <v>950</v>
      </c>
      <c r="G11" s="78" t="s">
        <v>3</v>
      </c>
      <c r="H11" s="36">
        <f>J11*0.9</f>
        <v>10633.5</v>
      </c>
      <c r="I11" s="36">
        <f>J11*0.95</f>
        <v>11224.25</v>
      </c>
      <c r="J11" s="96">
        <v>11815</v>
      </c>
    </row>
    <row r="12" spans="1:10" ht="15.75">
      <c r="A12" s="99"/>
      <c r="B12" s="251" t="s">
        <v>56</v>
      </c>
      <c r="C12" s="252"/>
      <c r="D12" s="252"/>
      <c r="E12" s="252"/>
      <c r="F12" s="252"/>
      <c r="G12" s="252"/>
      <c r="H12" s="252"/>
      <c r="I12" s="252"/>
      <c r="J12" s="253"/>
    </row>
    <row r="13" spans="1:10" ht="14.25">
      <c r="A13" s="259" t="s">
        <v>68</v>
      </c>
      <c r="B13" s="257" t="s">
        <v>21</v>
      </c>
      <c r="C13" s="258"/>
      <c r="D13" s="258"/>
      <c r="E13" s="63">
        <v>1030</v>
      </c>
      <c r="F13" s="63">
        <v>950</v>
      </c>
      <c r="G13" s="78" t="s">
        <v>3</v>
      </c>
      <c r="H13" s="36">
        <f>J13*0.9</f>
        <v>8489.7</v>
      </c>
      <c r="I13" s="36">
        <f>J13*0.95</f>
        <v>8961.35</v>
      </c>
      <c r="J13" s="96">
        <v>9433</v>
      </c>
    </row>
    <row r="14" spans="1:10" ht="14.25">
      <c r="A14" s="260"/>
      <c r="B14" s="257" t="s">
        <v>21</v>
      </c>
      <c r="C14" s="258"/>
      <c r="D14" s="258"/>
      <c r="E14" s="63">
        <v>1530</v>
      </c>
      <c r="F14" s="63">
        <v>950</v>
      </c>
      <c r="G14" s="78" t="s">
        <v>3</v>
      </c>
      <c r="H14" s="36">
        <f>J14*0.9</f>
        <v>9644.4</v>
      </c>
      <c r="I14" s="36">
        <f>J14*0.95</f>
        <v>10180.199999999999</v>
      </c>
      <c r="J14" s="96">
        <v>10716</v>
      </c>
    </row>
    <row r="15" spans="1:10" ht="14.25">
      <c r="A15" s="260"/>
      <c r="B15" s="257" t="s">
        <v>21</v>
      </c>
      <c r="C15" s="258"/>
      <c r="D15" s="258"/>
      <c r="E15" s="63">
        <v>1730</v>
      </c>
      <c r="F15" s="63">
        <v>950</v>
      </c>
      <c r="G15" s="78" t="s">
        <v>3</v>
      </c>
      <c r="H15" s="36">
        <f>J15*0.9</f>
        <v>10332.9</v>
      </c>
      <c r="I15" s="36">
        <f>J15*0.95</f>
        <v>10906.949999999999</v>
      </c>
      <c r="J15" s="96">
        <v>11481</v>
      </c>
    </row>
    <row r="16" spans="1:10" ht="14.25">
      <c r="A16" s="261"/>
      <c r="B16" s="257" t="s">
        <v>21</v>
      </c>
      <c r="C16" s="258"/>
      <c r="D16" s="258"/>
      <c r="E16" s="63">
        <v>2030</v>
      </c>
      <c r="F16" s="63">
        <v>950</v>
      </c>
      <c r="G16" s="78" t="s">
        <v>3</v>
      </c>
      <c r="H16" s="36">
        <f>J16*0.9</f>
        <v>10758.6</v>
      </c>
      <c r="I16" s="36">
        <f>J16*0.95</f>
        <v>11356.3</v>
      </c>
      <c r="J16" s="96">
        <v>11954</v>
      </c>
    </row>
    <row r="17" spans="1:10" ht="15.75">
      <c r="A17" s="99"/>
      <c r="B17" s="251" t="s">
        <v>60</v>
      </c>
      <c r="C17" s="252"/>
      <c r="D17" s="252"/>
      <c r="E17" s="252"/>
      <c r="F17" s="252"/>
      <c r="G17" s="252"/>
      <c r="H17" s="252"/>
      <c r="I17" s="252"/>
      <c r="J17" s="253"/>
    </row>
    <row r="18" spans="1:10" ht="14.25">
      <c r="A18" s="254" t="s">
        <v>69</v>
      </c>
      <c r="B18" s="257" t="s">
        <v>59</v>
      </c>
      <c r="C18" s="258"/>
      <c r="D18" s="258"/>
      <c r="E18" s="63">
        <v>1030</v>
      </c>
      <c r="F18" s="63">
        <v>950</v>
      </c>
      <c r="G18" s="78" t="s">
        <v>3</v>
      </c>
      <c r="H18" s="36">
        <f>J18*0.9</f>
        <v>9252</v>
      </c>
      <c r="I18" s="36">
        <f>J18*0.95</f>
        <v>9766</v>
      </c>
      <c r="J18" s="96">
        <v>10280</v>
      </c>
    </row>
    <row r="19" spans="1:10" ht="14.25">
      <c r="A19" s="255"/>
      <c r="B19" s="257" t="s">
        <v>59</v>
      </c>
      <c r="C19" s="258"/>
      <c r="D19" s="258"/>
      <c r="E19" s="63">
        <v>1530</v>
      </c>
      <c r="F19" s="63">
        <v>950</v>
      </c>
      <c r="G19" s="78" t="s">
        <v>3</v>
      </c>
      <c r="H19" s="36">
        <f>J19*0.9</f>
        <v>10624.5</v>
      </c>
      <c r="I19" s="36">
        <f>J19*0.95</f>
        <v>11214.75</v>
      </c>
      <c r="J19" s="96">
        <v>11805</v>
      </c>
    </row>
    <row r="20" spans="1:10" ht="14.25">
      <c r="A20" s="255"/>
      <c r="B20" s="257" t="s">
        <v>59</v>
      </c>
      <c r="C20" s="258"/>
      <c r="D20" s="258"/>
      <c r="E20" s="63">
        <v>1730</v>
      </c>
      <c r="F20" s="63">
        <v>950</v>
      </c>
      <c r="G20" s="78" t="s">
        <v>3</v>
      </c>
      <c r="H20" s="36">
        <f>J20*0.9</f>
        <v>11647.800000000001</v>
      </c>
      <c r="I20" s="36">
        <f>J20*0.95</f>
        <v>12294.9</v>
      </c>
      <c r="J20" s="96">
        <v>12942</v>
      </c>
    </row>
    <row r="21" spans="1:10" ht="14.25">
      <c r="A21" s="256"/>
      <c r="B21" s="257" t="s">
        <v>59</v>
      </c>
      <c r="C21" s="258"/>
      <c r="D21" s="258"/>
      <c r="E21" s="63">
        <v>2030</v>
      </c>
      <c r="F21" s="63">
        <v>950</v>
      </c>
      <c r="G21" s="78" t="s">
        <v>3</v>
      </c>
      <c r="H21" s="36">
        <f>J21*0.9</f>
        <v>12589.2</v>
      </c>
      <c r="I21" s="36">
        <f>J21*0.95</f>
        <v>13288.599999999999</v>
      </c>
      <c r="J21" s="96">
        <v>13988</v>
      </c>
    </row>
    <row r="22" spans="1:10" ht="15.75">
      <c r="A22" s="99"/>
      <c r="B22" s="246" t="s">
        <v>26</v>
      </c>
      <c r="C22" s="247"/>
      <c r="D22" s="247"/>
      <c r="E22" s="247"/>
      <c r="F22" s="247"/>
      <c r="G22" s="247"/>
      <c r="H22" s="247"/>
      <c r="I22" s="247"/>
      <c r="J22" s="248"/>
    </row>
    <row r="23" spans="1:10" ht="15.75">
      <c r="A23" s="249"/>
      <c r="B23" s="94" t="s">
        <v>20</v>
      </c>
      <c r="C23" s="90"/>
      <c r="D23" s="91"/>
      <c r="E23" s="63">
        <v>1530</v>
      </c>
      <c r="F23" s="63">
        <v>3000</v>
      </c>
      <c r="G23" s="78" t="s">
        <v>3</v>
      </c>
      <c r="H23" s="42">
        <f>J23*0.9</f>
        <v>28250.100000000002</v>
      </c>
      <c r="I23" s="42">
        <f>J23*0.95</f>
        <v>29819.55</v>
      </c>
      <c r="J23" s="96">
        <v>31389</v>
      </c>
    </row>
    <row r="24" spans="1:10" ht="15.75">
      <c r="A24" s="250"/>
      <c r="B24" s="94" t="s">
        <v>20</v>
      </c>
      <c r="C24" s="90"/>
      <c r="D24" s="91"/>
      <c r="E24" s="63">
        <v>2030</v>
      </c>
      <c r="F24" s="63">
        <v>3000</v>
      </c>
      <c r="G24" s="78" t="s">
        <v>3</v>
      </c>
      <c r="H24" s="42">
        <f>J24*0.9</f>
        <v>36245.700000000004</v>
      </c>
      <c r="I24" s="42">
        <f>J24*0.95</f>
        <v>38259.35</v>
      </c>
      <c r="J24" s="96">
        <v>40273</v>
      </c>
    </row>
    <row r="25" spans="1:10" ht="15.75">
      <c r="A25" s="99"/>
      <c r="B25" s="246" t="s">
        <v>27</v>
      </c>
      <c r="C25" s="247"/>
      <c r="D25" s="247"/>
      <c r="E25" s="247"/>
      <c r="F25" s="247"/>
      <c r="G25" s="247"/>
      <c r="H25" s="247"/>
      <c r="I25" s="247"/>
      <c r="J25" s="248"/>
    </row>
    <row r="26" spans="1:10" ht="15.75">
      <c r="A26" s="249" t="s">
        <v>70</v>
      </c>
      <c r="B26" s="94" t="s">
        <v>21</v>
      </c>
      <c r="C26" s="89"/>
      <c r="D26" s="91"/>
      <c r="E26" s="63">
        <v>1530</v>
      </c>
      <c r="F26" s="63">
        <v>950</v>
      </c>
      <c r="G26" s="78" t="s">
        <v>3</v>
      </c>
      <c r="H26" s="42">
        <f>J26*0.9</f>
        <v>13834.800000000001</v>
      </c>
      <c r="I26" s="42">
        <f>J26*0.95</f>
        <v>14603.4</v>
      </c>
      <c r="J26" s="96">
        <v>15372</v>
      </c>
    </row>
    <row r="27" spans="1:10" ht="15.75">
      <c r="A27" s="250"/>
      <c r="B27" s="94" t="s">
        <v>21</v>
      </c>
      <c r="C27" s="89"/>
      <c r="D27" s="91"/>
      <c r="E27" s="63">
        <v>2030</v>
      </c>
      <c r="F27" s="63">
        <v>950</v>
      </c>
      <c r="G27" s="78" t="s">
        <v>3</v>
      </c>
      <c r="H27" s="42">
        <f>J27*0.9</f>
        <v>18469.8</v>
      </c>
      <c r="I27" s="42">
        <f>J27*0.95</f>
        <v>19495.899999999998</v>
      </c>
      <c r="J27" s="96">
        <v>20522</v>
      </c>
    </row>
    <row r="28" spans="1:10" ht="14.25">
      <c r="A28" s="99"/>
      <c r="B28" s="237" t="s">
        <v>46</v>
      </c>
      <c r="C28" s="238"/>
      <c r="D28" s="238"/>
      <c r="E28" s="238"/>
      <c r="F28" s="238"/>
      <c r="G28" s="238"/>
      <c r="H28" s="238"/>
      <c r="I28" s="238"/>
      <c r="J28" s="239"/>
    </row>
    <row r="29" spans="1:10" ht="28.5">
      <c r="A29" s="99"/>
      <c r="B29" s="30" t="s">
        <v>35</v>
      </c>
      <c r="C29" s="78" t="s">
        <v>37</v>
      </c>
      <c r="D29" s="79" t="s">
        <v>38</v>
      </c>
      <c r="E29" s="79">
        <v>1930</v>
      </c>
      <c r="F29" s="79">
        <v>2500</v>
      </c>
      <c r="G29" s="79" t="s">
        <v>2</v>
      </c>
      <c r="H29" s="20">
        <f>J29*0.9</f>
        <v>2389.5</v>
      </c>
      <c r="I29" s="20">
        <f>J29*0.95</f>
        <v>2522.25</v>
      </c>
      <c r="J29" s="21">
        <v>2655</v>
      </c>
    </row>
    <row r="30" spans="1:10" ht="28.5">
      <c r="A30" s="99"/>
      <c r="B30" s="30" t="s">
        <v>53</v>
      </c>
      <c r="C30" s="78" t="s">
        <v>54</v>
      </c>
      <c r="D30" s="79" t="s">
        <v>40</v>
      </c>
      <c r="E30" s="79">
        <v>2030</v>
      </c>
      <c r="F30" s="79">
        <v>2500</v>
      </c>
      <c r="G30" s="79" t="s">
        <v>2</v>
      </c>
      <c r="H30" s="20">
        <f>J30*0.9</f>
        <v>1712.7</v>
      </c>
      <c r="I30" s="20">
        <f>J30*0.95</f>
        <v>1807.85</v>
      </c>
      <c r="J30" s="21">
        <v>1903</v>
      </c>
    </row>
    <row r="31" spans="1:10" ht="31.5">
      <c r="A31" s="99"/>
      <c r="B31" s="13" t="s">
        <v>36</v>
      </c>
      <c r="C31" s="206" t="s">
        <v>32</v>
      </c>
      <c r="D31" s="206"/>
      <c r="E31" s="245">
        <v>2500</v>
      </c>
      <c r="F31" s="245"/>
      <c r="G31" s="79" t="s">
        <v>2</v>
      </c>
      <c r="H31" s="20">
        <v>919</v>
      </c>
      <c r="I31" s="20">
        <v>970</v>
      </c>
      <c r="J31" s="21">
        <v>1021</v>
      </c>
    </row>
    <row r="32" spans="1:10" ht="15.75">
      <c r="A32" s="99"/>
      <c r="B32" s="207" t="s">
        <v>45</v>
      </c>
      <c r="C32" s="208"/>
      <c r="D32" s="208"/>
      <c r="E32" s="208"/>
      <c r="F32" s="208"/>
      <c r="G32" s="79" t="s">
        <v>10</v>
      </c>
      <c r="H32" s="19">
        <f>J32*0.9</f>
        <v>48.6</v>
      </c>
      <c r="I32" s="19">
        <f>J32*0.95</f>
        <v>51.3</v>
      </c>
      <c r="J32" s="21">
        <f>J38</f>
        <v>54</v>
      </c>
    </row>
    <row r="33" spans="1:10" ht="15.75">
      <c r="A33" s="99"/>
      <c r="B33" s="207" t="s">
        <v>19</v>
      </c>
      <c r="C33" s="208"/>
      <c r="D33" s="208"/>
      <c r="E33" s="208"/>
      <c r="F33" s="208"/>
      <c r="G33" s="79" t="s">
        <v>10</v>
      </c>
      <c r="H33" s="20">
        <f>J33*0.9</f>
        <v>51.300000000000004</v>
      </c>
      <c r="I33" s="20">
        <f>J33*0.95</f>
        <v>54.15</v>
      </c>
      <c r="J33" s="21">
        <v>57</v>
      </c>
    </row>
    <row r="34" spans="1:10" ht="14.25">
      <c r="A34" s="99"/>
      <c r="B34" s="237" t="s">
        <v>39</v>
      </c>
      <c r="C34" s="238"/>
      <c r="D34" s="238"/>
      <c r="E34" s="238"/>
      <c r="F34" s="238"/>
      <c r="G34" s="238"/>
      <c r="H34" s="238"/>
      <c r="I34" s="238"/>
      <c r="J34" s="239"/>
    </row>
    <row r="35" spans="1:10" ht="31.5">
      <c r="A35" s="99"/>
      <c r="B35" s="95" t="s">
        <v>53</v>
      </c>
      <c r="C35" s="79" t="s">
        <v>54</v>
      </c>
      <c r="D35" s="79" t="s">
        <v>40</v>
      </c>
      <c r="E35" s="79">
        <v>2030</v>
      </c>
      <c r="F35" s="79">
        <v>2500</v>
      </c>
      <c r="G35" s="79" t="s">
        <v>2</v>
      </c>
      <c r="H35" s="20">
        <f>J35*0.9</f>
        <v>1979.1000000000001</v>
      </c>
      <c r="I35" s="20">
        <f>J35*0.95</f>
        <v>2089.0499999999997</v>
      </c>
      <c r="J35" s="21">
        <f>'ПАНЕЛИ Лепсе и ГЛ  КРУПНО'!L24</f>
        <v>2199</v>
      </c>
    </row>
    <row r="36" spans="1:10" ht="31.5">
      <c r="A36" s="99"/>
      <c r="B36" s="95" t="s">
        <v>35</v>
      </c>
      <c r="C36" s="79" t="s">
        <v>37</v>
      </c>
      <c r="D36" s="79" t="s">
        <v>40</v>
      </c>
      <c r="E36" s="79">
        <v>2430</v>
      </c>
      <c r="F36" s="79">
        <v>2500</v>
      </c>
      <c r="G36" s="79" t="s">
        <v>2</v>
      </c>
      <c r="H36" s="20">
        <f>J36*0.9</f>
        <v>2945.7000000000003</v>
      </c>
      <c r="I36" s="20">
        <f>J36*0.95</f>
        <v>3109.35</v>
      </c>
      <c r="J36" s="21">
        <v>3273</v>
      </c>
    </row>
    <row r="37" spans="1:10" ht="31.5">
      <c r="A37" s="99"/>
      <c r="B37" s="13" t="s">
        <v>41</v>
      </c>
      <c r="C37" s="206" t="s">
        <v>32</v>
      </c>
      <c r="D37" s="206"/>
      <c r="E37" s="245">
        <v>3000</v>
      </c>
      <c r="F37" s="245"/>
      <c r="G37" s="79" t="s">
        <v>2</v>
      </c>
      <c r="H37" s="20">
        <f>J37*0.9</f>
        <v>1237.5</v>
      </c>
      <c r="I37" s="20">
        <f>J37*0.95</f>
        <v>1306.25</v>
      </c>
      <c r="J37" s="21">
        <f>'ПАНЕЛИ Лепсе и ГЛ  КРУПНО'!L42</f>
        <v>1375</v>
      </c>
    </row>
    <row r="38" spans="1:10" ht="15.75">
      <c r="A38" s="99"/>
      <c r="B38" s="207" t="s">
        <v>45</v>
      </c>
      <c r="C38" s="208"/>
      <c r="D38" s="208"/>
      <c r="E38" s="208"/>
      <c r="F38" s="208"/>
      <c r="G38" s="79" t="s">
        <v>10</v>
      </c>
      <c r="H38" s="20">
        <f>J38*0.9</f>
        <v>48.6</v>
      </c>
      <c r="I38" s="20">
        <f>J38*0.95</f>
        <v>51.3</v>
      </c>
      <c r="J38" s="21">
        <f>'ПАНЕЛИ Лепсе и ГЛ  КРУПНО'!L51</f>
        <v>54</v>
      </c>
    </row>
    <row r="39" spans="1:10" ht="14.25">
      <c r="A39" s="99"/>
      <c r="B39" s="237" t="s">
        <v>48</v>
      </c>
      <c r="C39" s="238"/>
      <c r="D39" s="238"/>
      <c r="E39" s="238"/>
      <c r="F39" s="238"/>
      <c r="G39" s="238"/>
      <c r="H39" s="238"/>
      <c r="I39" s="238"/>
      <c r="J39" s="239"/>
    </row>
    <row r="40" spans="1:10" ht="14.25">
      <c r="A40" s="99"/>
      <c r="B40" s="240" t="s">
        <v>51</v>
      </c>
      <c r="C40" s="241">
        <v>2500</v>
      </c>
      <c r="D40" s="242" t="s">
        <v>50</v>
      </c>
      <c r="E40" s="242"/>
      <c r="F40" s="243">
        <v>670</v>
      </c>
      <c r="G40" s="243"/>
      <c r="H40" s="243"/>
      <c r="I40" s="243"/>
      <c r="J40" s="244"/>
    </row>
    <row r="41" spans="1:10" ht="14.25">
      <c r="A41" s="99"/>
      <c r="B41" s="240"/>
      <c r="C41" s="241"/>
      <c r="D41" s="242" t="s">
        <v>49</v>
      </c>
      <c r="E41" s="242"/>
      <c r="F41" s="243">
        <v>971</v>
      </c>
      <c r="G41" s="243"/>
      <c r="H41" s="243"/>
      <c r="I41" s="243"/>
      <c r="J41" s="244"/>
    </row>
    <row r="42" spans="1:10" ht="14.25">
      <c r="A42" s="99"/>
      <c r="B42" s="240"/>
      <c r="C42" s="92">
        <v>3000</v>
      </c>
      <c r="D42" s="242" t="s">
        <v>49</v>
      </c>
      <c r="E42" s="242"/>
      <c r="F42" s="243">
        <v>1166</v>
      </c>
      <c r="G42" s="243"/>
      <c r="H42" s="243"/>
      <c r="I42" s="243"/>
      <c r="J42" s="244"/>
    </row>
    <row r="43" spans="1:10" ht="15" thickBot="1">
      <c r="A43" s="102"/>
      <c r="B43" s="235" t="s">
        <v>55</v>
      </c>
      <c r="C43" s="236"/>
      <c r="D43" s="236"/>
      <c r="E43" s="236"/>
      <c r="F43" s="236"/>
      <c r="G43" s="236"/>
      <c r="H43" s="236"/>
      <c r="I43" s="236"/>
      <c r="J43" s="97">
        <v>43</v>
      </c>
    </row>
  </sheetData>
  <sheetProtection/>
  <mergeCells count="47">
    <mergeCell ref="B1:J1"/>
    <mergeCell ref="B2:D2"/>
    <mergeCell ref="B3:D3"/>
    <mergeCell ref="B4:D4"/>
    <mergeCell ref="A5:A8"/>
    <mergeCell ref="B5:D5"/>
    <mergeCell ref="B6:D6"/>
    <mergeCell ref="B7:D7"/>
    <mergeCell ref="B8:D8"/>
    <mergeCell ref="B9:J9"/>
    <mergeCell ref="B10:D10"/>
    <mergeCell ref="B11:D11"/>
    <mergeCell ref="B12:J12"/>
    <mergeCell ref="A13:A16"/>
    <mergeCell ref="B13:D13"/>
    <mergeCell ref="B14:D14"/>
    <mergeCell ref="B15:D15"/>
    <mergeCell ref="B16:D16"/>
    <mergeCell ref="B17:J17"/>
    <mergeCell ref="A18:A21"/>
    <mergeCell ref="B18:D18"/>
    <mergeCell ref="B19:D19"/>
    <mergeCell ref="B20:D20"/>
    <mergeCell ref="B21:D21"/>
    <mergeCell ref="B22:J22"/>
    <mergeCell ref="A23:A24"/>
    <mergeCell ref="B25:J25"/>
    <mergeCell ref="A26:A27"/>
    <mergeCell ref="B28:J28"/>
    <mergeCell ref="C31:D31"/>
    <mergeCell ref="E31:F31"/>
    <mergeCell ref="B32:F32"/>
    <mergeCell ref="B33:F33"/>
    <mergeCell ref="B34:J34"/>
    <mergeCell ref="C37:D37"/>
    <mergeCell ref="E37:F37"/>
    <mergeCell ref="B38:F38"/>
    <mergeCell ref="B43:I43"/>
    <mergeCell ref="B39:J39"/>
    <mergeCell ref="B40:B42"/>
    <mergeCell ref="C40:C41"/>
    <mergeCell ref="D40:E40"/>
    <mergeCell ref="F40:J40"/>
    <mergeCell ref="D41:E41"/>
    <mergeCell ref="F41:J41"/>
    <mergeCell ref="D42:E42"/>
    <mergeCell ref="F42:J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ЛЕПСЕ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VES03</dc:creator>
  <cp:keywords/>
  <dc:description/>
  <cp:lastModifiedBy>User</cp:lastModifiedBy>
  <cp:lastPrinted>2018-02-17T06:23:58Z</cp:lastPrinted>
  <dcterms:created xsi:type="dcterms:W3CDTF">2001-10-02T12:22:17Z</dcterms:created>
  <dcterms:modified xsi:type="dcterms:W3CDTF">2018-02-17T06:24:01Z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1221565851</vt:i4>
  </property>
  <property fmtid="{D5CDD505-2E9C-101B-9397-08002B2CF9AE}" pid="3" name="_EmailSubject">
    <vt:lpwstr>Остатки на 1.12.2004</vt:lpwstr>
  </property>
  <property fmtid="{D5CDD505-2E9C-101B-9397-08002B2CF9AE}" pid="4" name="_AuthorEmail">
    <vt:lpwstr>sergey@lepse.ru</vt:lpwstr>
  </property>
  <property fmtid="{D5CDD505-2E9C-101B-9397-08002B2CF9AE}" pid="5" name="_AuthorEmailDisplayName">
    <vt:lpwstr>sergey</vt:lpwstr>
  </property>
  <property fmtid="{D5CDD505-2E9C-101B-9397-08002B2CF9AE}" pid="6" name="_PreviousAdHocReviewCycleID">
    <vt:i4>845390655</vt:i4>
  </property>
  <property fmtid="{D5CDD505-2E9C-101B-9397-08002B2CF9AE}" pid="7" name="_ReviewingToolsShownOnce">
    <vt:lpwstr/>
  </property>
</Properties>
</file>